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1275" windowWidth="14355" windowHeight="6795" activeTab="3"/>
  </bookViews>
  <sheets>
    <sheet name="Summary" sheetId="9" r:id="rId1"/>
    <sheet name="GR.A.Medical" sheetId="1" r:id="rId2"/>
    <sheet name="GR.A NON MED." sheetId="2" r:id="rId3"/>
    <sheet name="GR.B. GAZ" sheetId="3" r:id="rId4"/>
  </sheets>
  <definedNames>
    <definedName name="_xlnm._FilterDatabase" localSheetId="2" hidden="1">'GR.A NON MED.'!$J$1:$J$1012</definedName>
    <definedName name="_xlnm._FilterDatabase" localSheetId="1" hidden="1">GR.A.Medical!$I$1:$I$73</definedName>
    <definedName name="_xlnm._FilterDatabase" localSheetId="3" hidden="1">'GR.B. GAZ'!$J$1:$J$76</definedName>
    <definedName name="_xlnm.Print_Area" localSheetId="3">'GR.B. GAZ'!$A$1:$Q$24</definedName>
  </definedNames>
  <calcPr calcId="124519"/>
</workbook>
</file>

<file path=xl/calcChain.xml><?xml version="1.0" encoding="utf-8"?>
<calcChain xmlns="http://schemas.openxmlformats.org/spreadsheetml/2006/main">
  <c r="J36" i="2"/>
  <c r="I37"/>
  <c r="I41" i="1"/>
  <c r="H41"/>
  <c r="G41"/>
  <c r="E41"/>
  <c r="D41"/>
  <c r="C41"/>
  <c r="K40"/>
  <c r="K39"/>
  <c r="J40"/>
  <c r="J39"/>
  <c r="F40"/>
  <c r="F39"/>
  <c r="J21"/>
  <c r="J23" i="2"/>
  <c r="K23"/>
  <c r="K10"/>
  <c r="J10"/>
  <c r="W73" i="1"/>
  <c r="J34" i="2"/>
  <c r="J33"/>
  <c r="J32"/>
  <c r="J31"/>
  <c r="J30"/>
  <c r="J29"/>
  <c r="J27"/>
  <c r="J26"/>
  <c r="J24"/>
  <c r="J22"/>
  <c r="J21"/>
  <c r="J20"/>
  <c r="J19"/>
  <c r="J18"/>
  <c r="J17"/>
  <c r="J16"/>
  <c r="J15"/>
  <c r="J14"/>
  <c r="J13"/>
  <c r="J12"/>
  <c r="J11"/>
  <c r="J9"/>
  <c r="J8"/>
  <c r="J7"/>
  <c r="J6"/>
  <c r="J5"/>
  <c r="J4"/>
  <c r="J3"/>
  <c r="J37" l="1"/>
  <c r="G25" i="9"/>
  <c r="N45" i="1" l="1"/>
  <c r="N38"/>
  <c r="N37"/>
  <c r="N35"/>
  <c r="N31"/>
  <c r="N28"/>
  <c r="N25"/>
  <c r="N24"/>
  <c r="N23"/>
  <c r="N22"/>
  <c r="N21"/>
  <c r="N20"/>
  <c r="N19"/>
  <c r="N16"/>
  <c r="N13"/>
  <c r="N12"/>
  <c r="N10"/>
  <c r="N8"/>
  <c r="I12" i="9" l="1"/>
  <c r="I11"/>
  <c r="I6"/>
  <c r="I5"/>
  <c r="I13" l="1"/>
  <c r="I16" s="1"/>
  <c r="S38" i="1" l="1"/>
  <c r="H13" i="9" l="1"/>
  <c r="L25"/>
  <c r="K25"/>
  <c r="J25"/>
  <c r="F25"/>
  <c r="I24"/>
  <c r="I23"/>
  <c r="I22"/>
  <c r="L18"/>
  <c r="L27" s="1"/>
  <c r="K18"/>
  <c r="K27" s="1"/>
  <c r="J18"/>
  <c r="J27" s="1"/>
  <c r="I18"/>
  <c r="F16"/>
  <c r="F18" s="1"/>
  <c r="L13"/>
  <c r="K13"/>
  <c r="I20" i="3"/>
  <c r="H20"/>
  <c r="J19"/>
  <c r="J18"/>
  <c r="K17"/>
  <c r="J17"/>
  <c r="J16"/>
  <c r="J15"/>
  <c r="J14"/>
  <c r="J13"/>
  <c r="J12"/>
  <c r="J11"/>
  <c r="J10"/>
  <c r="J9"/>
  <c r="J8"/>
  <c r="J7"/>
  <c r="J6"/>
  <c r="J5"/>
  <c r="J4"/>
  <c r="I76" i="2"/>
  <c r="H76"/>
  <c r="K75"/>
  <c r="K74"/>
  <c r="J74"/>
  <c r="K73"/>
  <c r="J73"/>
  <c r="K72"/>
  <c r="J72"/>
  <c r="K71"/>
  <c r="J71"/>
  <c r="K70"/>
  <c r="K69"/>
  <c r="J69"/>
  <c r="K68"/>
  <c r="J68"/>
  <c r="J67"/>
  <c r="K66"/>
  <c r="J66"/>
  <c r="K65"/>
  <c r="J65"/>
  <c r="K64"/>
  <c r="J64"/>
  <c r="K63"/>
  <c r="J63"/>
  <c r="N51"/>
  <c r="K33"/>
  <c r="K31"/>
  <c r="K30"/>
  <c r="K29"/>
  <c r="K28"/>
  <c r="K27"/>
  <c r="K26"/>
  <c r="K25"/>
  <c r="K24"/>
  <c r="K22"/>
  <c r="K21"/>
  <c r="K20"/>
  <c r="K19"/>
  <c r="K18"/>
  <c r="K17"/>
  <c r="K16"/>
  <c r="K15"/>
  <c r="K14"/>
  <c r="K13"/>
  <c r="K11"/>
  <c r="K9"/>
  <c r="K8"/>
  <c r="K7"/>
  <c r="K6"/>
  <c r="K5"/>
  <c r="K4"/>
  <c r="K3"/>
  <c r="J76" l="1"/>
  <c r="K76"/>
  <c r="K37"/>
  <c r="I25" i="9"/>
  <c r="I27" s="1"/>
  <c r="G16"/>
  <c r="G18" s="1"/>
  <c r="G27" s="1"/>
  <c r="J13"/>
  <c r="F27"/>
  <c r="J20" i="3"/>
  <c r="D49" i="1" l="1"/>
  <c r="C49"/>
  <c r="C51" l="1"/>
  <c r="D51"/>
  <c r="F48"/>
  <c r="F47"/>
  <c r="F46"/>
  <c r="F45"/>
  <c r="F44"/>
  <c r="F43"/>
  <c r="F38"/>
  <c r="F37"/>
  <c r="F36"/>
  <c r="F35"/>
  <c r="F34"/>
  <c r="F33"/>
  <c r="F32"/>
  <c r="F31"/>
  <c r="F30"/>
  <c r="F29"/>
  <c r="F28"/>
  <c r="F27"/>
  <c r="F26"/>
  <c r="F41" s="1"/>
  <c r="F25"/>
  <c r="F24"/>
  <c r="F23"/>
  <c r="F22"/>
  <c r="F21"/>
  <c r="F20"/>
  <c r="F19"/>
  <c r="F18"/>
  <c r="F17"/>
  <c r="F16"/>
  <c r="F15"/>
  <c r="F14"/>
  <c r="F13"/>
  <c r="F12"/>
  <c r="F11"/>
  <c r="F10"/>
  <c r="F9"/>
  <c r="F8"/>
  <c r="F7"/>
  <c r="F6"/>
  <c r="E49"/>
  <c r="I49"/>
  <c r="H49"/>
  <c r="G49"/>
  <c r="G51"/>
  <c r="J55"/>
  <c r="J54"/>
  <c r="J53"/>
  <c r="J48"/>
  <c r="J47"/>
  <c r="J46"/>
  <c r="J45"/>
  <c r="J44"/>
  <c r="J43"/>
  <c r="J42"/>
  <c r="J38"/>
  <c r="J37"/>
  <c r="J36"/>
  <c r="J35"/>
  <c r="J34"/>
  <c r="J33"/>
  <c r="J32"/>
  <c r="J31"/>
  <c r="J30"/>
  <c r="J29"/>
  <c r="J28"/>
  <c r="J27"/>
  <c r="J26"/>
  <c r="J25"/>
  <c r="J24"/>
  <c r="J23"/>
  <c r="J22"/>
  <c r="J20"/>
  <c r="J19"/>
  <c r="J17"/>
  <c r="J16"/>
  <c r="J15"/>
  <c r="J14"/>
  <c r="J13"/>
  <c r="J12"/>
  <c r="J11"/>
  <c r="J10"/>
  <c r="J9"/>
  <c r="J8"/>
  <c r="M14" l="1"/>
  <c r="M23"/>
  <c r="O23"/>
  <c r="P23" s="1"/>
  <c r="M8"/>
  <c r="O8"/>
  <c r="P8" s="1"/>
  <c r="M24"/>
  <c r="O24"/>
  <c r="P24" s="1"/>
  <c r="M17"/>
  <c r="M33"/>
  <c r="M44"/>
  <c r="M10"/>
  <c r="O10"/>
  <c r="P10" s="1"/>
  <c r="M45"/>
  <c r="O45"/>
  <c r="P45" s="1"/>
  <c r="M30"/>
  <c r="M16"/>
  <c r="O16"/>
  <c r="P16" s="1"/>
  <c r="M32"/>
  <c r="M9"/>
  <c r="M25"/>
  <c r="O25"/>
  <c r="P25" s="1"/>
  <c r="M18"/>
  <c r="M26"/>
  <c r="M34"/>
  <c r="M11"/>
  <c r="M19"/>
  <c r="O19"/>
  <c r="P19" s="1"/>
  <c r="M27"/>
  <c r="M35"/>
  <c r="O35"/>
  <c r="P35" s="1"/>
  <c r="M46"/>
  <c r="M22"/>
  <c r="O22"/>
  <c r="P22" s="1"/>
  <c r="M15"/>
  <c r="M12"/>
  <c r="O12"/>
  <c r="P12" s="1"/>
  <c r="M28"/>
  <c r="O28"/>
  <c r="P28" s="1"/>
  <c r="M47"/>
  <c r="M38"/>
  <c r="O38"/>
  <c r="P38" s="1"/>
  <c r="M31"/>
  <c r="O31"/>
  <c r="P31" s="1"/>
  <c r="M20"/>
  <c r="O20"/>
  <c r="P20" s="1"/>
  <c r="M36"/>
  <c r="M13"/>
  <c r="O13"/>
  <c r="P13" s="1"/>
  <c r="M21"/>
  <c r="O21"/>
  <c r="M29"/>
  <c r="M37"/>
  <c r="O37"/>
  <c r="P37" s="1"/>
  <c r="M48"/>
  <c r="I51"/>
  <c r="H51"/>
  <c r="E51"/>
  <c r="J41"/>
  <c r="J49"/>
  <c r="K55"/>
  <c r="K54"/>
  <c r="K48"/>
  <c r="K47"/>
  <c r="K46"/>
  <c r="K45"/>
  <c r="K44"/>
  <c r="K43"/>
  <c r="K42"/>
  <c r="K38"/>
  <c r="K37"/>
  <c r="K36"/>
  <c r="K35"/>
  <c r="K34"/>
  <c r="K33"/>
  <c r="K32"/>
  <c r="K31"/>
  <c r="K30"/>
  <c r="K29"/>
  <c r="K28"/>
  <c r="K27"/>
  <c r="K26"/>
  <c r="K25"/>
  <c r="K24"/>
  <c r="K23"/>
  <c r="K22"/>
  <c r="K21"/>
  <c r="K20"/>
  <c r="K19"/>
  <c r="K17"/>
  <c r="K16"/>
  <c r="K15"/>
  <c r="K14"/>
  <c r="K13"/>
  <c r="K12"/>
  <c r="K11"/>
  <c r="K10"/>
  <c r="K9"/>
  <c r="K8"/>
  <c r="J7"/>
  <c r="K7" s="1"/>
  <c r="J6"/>
  <c r="K6" s="1"/>
  <c r="F58"/>
  <c r="K58" s="1"/>
  <c r="F57"/>
  <c r="K57" s="1"/>
  <c r="F56"/>
  <c r="F53"/>
  <c r="K53" s="1"/>
  <c r="A38"/>
  <c r="A35"/>
  <c r="A36" s="1"/>
  <c r="A30"/>
  <c r="A31" s="1"/>
  <c r="A32" s="1"/>
  <c r="J51" l="1"/>
  <c r="G59"/>
  <c r="F49"/>
  <c r="K49" s="1"/>
  <c r="F51" l="1"/>
  <c r="E59"/>
  <c r="K59" s="1"/>
  <c r="K41"/>
  <c r="K51" s="1"/>
</calcChain>
</file>

<file path=xl/sharedStrings.xml><?xml version="1.0" encoding="utf-8"?>
<sst xmlns="http://schemas.openxmlformats.org/spreadsheetml/2006/main" count="557" uniqueCount="256">
  <si>
    <t xml:space="preserve">CHS Cadre Posts </t>
  </si>
  <si>
    <t>SANCTIONED POSTS</t>
  </si>
  <si>
    <t>FILLED POSTS</t>
  </si>
  <si>
    <t>Non-Teaching</t>
  </si>
  <si>
    <t>Teaching</t>
  </si>
  <si>
    <t>Total</t>
  </si>
  <si>
    <t>Regular</t>
  </si>
  <si>
    <t>Contract</t>
  </si>
  <si>
    <t>MEDICAL SUPERINTENDENT</t>
  </si>
  <si>
    <t>ADDITIONAL MEDICAL
SUPERINTENDENT</t>
  </si>
  <si>
    <t>ANESTHESIA</t>
  </si>
  <si>
    <t>B. &amp; PLASTIC SURGERY</t>
  </si>
  <si>
    <t>C.T.V.S.</t>
  </si>
  <si>
    <t>CANCER SURGERY</t>
  </si>
  <si>
    <t>CARDIOLOGY</t>
  </si>
  <si>
    <t>CHEST &amp; RESPIRATORY</t>
  </si>
  <si>
    <t>DERMATOLOGY</t>
  </si>
  <si>
    <t>ENT</t>
  </si>
  <si>
    <t>ENDOCRINOLOGY</t>
  </si>
  <si>
    <t xml:space="preserve">FORENSIC MEDCINE </t>
  </si>
  <si>
    <t>GASTROENTEROLOGY</t>
  </si>
  <si>
    <t>HEMATOLOGY</t>
  </si>
  <si>
    <t>MEDICINE</t>
  </si>
  <si>
    <t>MICROBIOLOGY</t>
  </si>
  <si>
    <t>NEPHROLOGY</t>
  </si>
  <si>
    <t>NUCLEAR MEDICINE</t>
  </si>
  <si>
    <t>NEUROLOGY</t>
  </si>
  <si>
    <t>NEURO-SURGERY</t>
  </si>
  <si>
    <t>OBST. &amp; GYNAE.</t>
  </si>
  <si>
    <t>OPHTHALMOLOGY</t>
  </si>
  <si>
    <t>ORTHOPEDICS -SJH VMMC</t>
  </si>
  <si>
    <t>ORTHOPEDICS -SIC</t>
  </si>
  <si>
    <t>PATHOLOGY-
HISTOPATHOLOGY-
CYTOLOGY</t>
  </si>
  <si>
    <t>PEDIATRICS</t>
  </si>
  <si>
    <t>PEDIATRICS SURGERY</t>
  </si>
  <si>
    <t>PMR (including SIC post)</t>
  </si>
  <si>
    <t>PSYCHIATRY</t>
  </si>
  <si>
    <t>RADIOLOGY</t>
  </si>
  <si>
    <t>RADIOTHERAPY</t>
  </si>
  <si>
    <t>SURGERY</t>
  </si>
  <si>
    <t>UROLOGY</t>
  </si>
  <si>
    <t>A.</t>
  </si>
  <si>
    <t>TOTAL</t>
  </si>
  <si>
    <t>PRINCIPAL</t>
  </si>
  <si>
    <t>ANATOMY</t>
  </si>
  <si>
    <t>BIOCHEMISTRY</t>
  </si>
  <si>
    <t>COMMUNITY MEDICINE</t>
  </si>
  <si>
    <t>PHARMACOLOGY</t>
  </si>
  <si>
    <t>PHYSIOLOGY</t>
  </si>
  <si>
    <t>B.</t>
  </si>
  <si>
    <t>C.</t>
  </si>
  <si>
    <t>Public health sub cadre-Epedimeologist</t>
  </si>
  <si>
    <t>D.</t>
  </si>
  <si>
    <t>GDMO</t>
  </si>
  <si>
    <t>E.</t>
  </si>
  <si>
    <t>Clinical Embryologist</t>
  </si>
  <si>
    <t>F</t>
  </si>
  <si>
    <t>Assistant Clinical Embryologist</t>
  </si>
  <si>
    <t>(A+B+C+D+E+F)</t>
  </si>
  <si>
    <t>VACANT</t>
  </si>
  <si>
    <t>SUPER Speciality and Emergency</t>
  </si>
  <si>
    <t>A+B</t>
  </si>
  <si>
    <t xml:space="preserve"> </t>
  </si>
  <si>
    <t>Designation</t>
  </si>
  <si>
    <t>Pay Scale</t>
  </si>
  <si>
    <t>G.Pay</t>
  </si>
  <si>
    <t>S</t>
  </si>
  <si>
    <t>V</t>
  </si>
  <si>
    <t>Excess</t>
  </si>
  <si>
    <t>Vacant Since</t>
  </si>
  <si>
    <t>CONSULTANT
(DENTAL SURGERY)</t>
  </si>
  <si>
    <t>SJH</t>
  </si>
  <si>
    <t>37400-67000</t>
  </si>
  <si>
    <t>T</t>
  </si>
  <si>
    <t>1.4.1992</t>
  </si>
  <si>
    <t>f</t>
  </si>
  <si>
    <t>JOINT DIRECTOR(ADMN.)</t>
  </si>
  <si>
    <t>15600-39100</t>
  </si>
  <si>
    <t>M</t>
  </si>
  <si>
    <t>a</t>
  </si>
  <si>
    <t>PRINCIPAL (CON)</t>
  </si>
  <si>
    <t>T/PM/N</t>
  </si>
  <si>
    <t>23.4.2008</t>
  </si>
  <si>
    <t>n</t>
  </si>
  <si>
    <t>MAXILLOFACIAL SURGEON</t>
  </si>
  <si>
    <t>N.A.</t>
  </si>
  <si>
    <t>JR.MAX. SURGEON</t>
  </si>
  <si>
    <t>CHIEF NURSING OFFICER</t>
  </si>
  <si>
    <t>T/PM</t>
  </si>
  <si>
    <t>o</t>
  </si>
  <si>
    <t>PHYSICIST</t>
  </si>
  <si>
    <t>DEPUTY DIRECTOR ADMN.</t>
  </si>
  <si>
    <t xml:space="preserve">    </t>
  </si>
  <si>
    <t>DEPUTY DIRECTOR ADMN.*</t>
  </si>
  <si>
    <t>VMMC</t>
  </si>
  <si>
    <t>july,2013</t>
  </si>
  <si>
    <t>PRINCIPAL (SON)</t>
  </si>
  <si>
    <t>DEPUTY DIRECTOR ACCOUNTS</t>
  </si>
  <si>
    <t>VICE PRINCIPAL (SON)</t>
  </si>
  <si>
    <t>V.PRINCIPAL(CON)</t>
  </si>
  <si>
    <t>CHIEF DIETICIAN</t>
  </si>
  <si>
    <t xml:space="preserve"> Sr.DIETICIAN</t>
  </si>
  <si>
    <t>1.12.2001</t>
  </si>
  <si>
    <t>ORTHO- DENTIST</t>
  </si>
  <si>
    <t>SYSTEM ANALYST*</t>
  </si>
  <si>
    <t>30.08.2011</t>
  </si>
  <si>
    <t>REGISTRAR*</t>
  </si>
  <si>
    <t>VETERINARY OFFICER*</t>
  </si>
  <si>
    <t>t</t>
  </si>
  <si>
    <t>PHARMA CHEMIST*</t>
  </si>
  <si>
    <t>SENIOR PROGRAMMER(EDP)</t>
  </si>
  <si>
    <t>1.04.1992 redesignated vide office order no. A12018/36/2014-MHII</t>
  </si>
  <si>
    <t>LECTURER (CON)</t>
  </si>
  <si>
    <t>Public Relation Officer</t>
  </si>
  <si>
    <t>DENTAL SURGEON **</t>
  </si>
  <si>
    <t>SR. PHYSIOTHERAPIST</t>
  </si>
  <si>
    <t>SR. OCCUPATIONAL THERAPIST</t>
  </si>
  <si>
    <t>1.06.2003,1.8.2011,1.6.2012</t>
  </si>
  <si>
    <t>01.06.2014</t>
  </si>
  <si>
    <t>Astt, Professor- Biophysics</t>
  </si>
  <si>
    <t>2002
(since creation)</t>
  </si>
  <si>
    <t>Astt. Professor-Sports Psychologist</t>
  </si>
  <si>
    <t>SIC</t>
  </si>
  <si>
    <t>Dental surgeon**(contract Basis)</t>
  </si>
  <si>
    <t>Sr. Physiotheraphist (SIC)</t>
  </si>
  <si>
    <t>Chief Technical Officer (MLT)</t>
  </si>
  <si>
    <t>Deputy Director Admn.</t>
  </si>
  <si>
    <t>Super-Speciality
 &amp; Emergency Block</t>
  </si>
  <si>
    <t xml:space="preserve">* includes 1 newly created  post each. </t>
  </si>
  <si>
    <t>** In additional to above, Two  posts of Dental Surgeon have been transferred temporily from CGHS to S.J.Hospital.</t>
  </si>
  <si>
    <t xml:space="preserve">Abr.: </t>
  </si>
  <si>
    <t>T-Technical Staff</t>
  </si>
  <si>
    <t>PM-Para medical Staff</t>
  </si>
  <si>
    <t xml:space="preserve">M-Ministerial Staff </t>
  </si>
  <si>
    <t>N-Nursing</t>
  </si>
  <si>
    <t>SANCTION STRENGTH                  ANEXURE-' A'</t>
  </si>
  <si>
    <t>GROUP-'A' MEDICAL</t>
  </si>
  <si>
    <t>sanctioned</t>
  </si>
  <si>
    <t>Medical(Specialist-Teaching &amp;Non Teaching, GDMO)</t>
  </si>
  <si>
    <t>CADRE POST    Group - 'A' Non Medical</t>
  </si>
  <si>
    <t xml:space="preserve">Designation                 </t>
  </si>
  <si>
    <t>Sanctioned</t>
  </si>
  <si>
    <t>ORTHO- DONTIST</t>
  </si>
  <si>
    <t>PRO</t>
  </si>
  <si>
    <t>Astt, Professor- Statistics*</t>
  </si>
  <si>
    <t>Astt, Professor- Biophysics*</t>
  </si>
  <si>
    <t>TOTAL(Medical + Non Medical Cadre Post)</t>
  </si>
  <si>
    <t>CADRE POST    Group - 'B' Non Medical</t>
  </si>
  <si>
    <t>Account Officer</t>
  </si>
  <si>
    <t>AsstAccount Officer</t>
  </si>
  <si>
    <t>Filled</t>
  </si>
  <si>
    <t>Vacant</t>
  </si>
  <si>
    <t>Vacant Since when</t>
  </si>
  <si>
    <t>Remarks</t>
  </si>
  <si>
    <t>Dy.Nursing Suptd.</t>
  </si>
  <si>
    <t>1 post-Gen.</t>
  </si>
  <si>
    <t>N</t>
  </si>
  <si>
    <t>Admn. Officer</t>
  </si>
  <si>
    <t>9300-34800</t>
  </si>
  <si>
    <t>*</t>
  </si>
  <si>
    <t>A</t>
  </si>
  <si>
    <t>Accounts Officer</t>
  </si>
  <si>
    <t>O</t>
  </si>
  <si>
    <t>Jr. Scientific Officer (NEUROLOGY)</t>
  </si>
  <si>
    <t>01.01.2003</t>
  </si>
  <si>
    <t>Technical Supervisor (Radiography)</t>
  </si>
  <si>
    <t>31.12.2013</t>
  </si>
  <si>
    <t>Workshop Manager (T) PMR</t>
  </si>
  <si>
    <t>Pharmaceutical Chemist</t>
  </si>
  <si>
    <t>31.08.2013</t>
  </si>
  <si>
    <t>Private Secretary</t>
  </si>
  <si>
    <t>21.02.1997</t>
  </si>
  <si>
    <t>Dietician</t>
  </si>
  <si>
    <t>01.03.2013,17.02.1997</t>
  </si>
  <si>
    <t>Asstt. Admn. Officer</t>
  </si>
  <si>
    <t>30.06.2014,30.04.2014, 30.04.2012,</t>
  </si>
  <si>
    <t>1 Post SC c/f</t>
  </si>
  <si>
    <t>* redesignated vide office order no.A12018/36/2014-MH II</t>
  </si>
  <si>
    <t>Lecturere in Occupational Therapy</t>
  </si>
  <si>
    <t>NM</t>
  </si>
  <si>
    <t>13.01.2015</t>
  </si>
  <si>
    <t>Statistician cum Lecturer</t>
  </si>
  <si>
    <t>Sr. Admn. Officer</t>
  </si>
  <si>
    <t>Asstt. Account Officer</t>
  </si>
  <si>
    <t>Grand Total</t>
  </si>
  <si>
    <t>S.No.</t>
  </si>
  <si>
    <t xml:space="preserve">VMMC &amp;SAFDARJANG HOSPITAL </t>
  </si>
  <si>
    <t>Group</t>
  </si>
  <si>
    <t>Name of Group</t>
  </si>
  <si>
    <t>Sanction</t>
  </si>
  <si>
    <t>In position</t>
  </si>
  <si>
    <t>Medical Superintendent</t>
  </si>
  <si>
    <t xml:space="preserve">Group- A </t>
  </si>
  <si>
    <t>Distribution Type-I</t>
  </si>
  <si>
    <t xml:space="preserve">CHS Specialist Non Teaching </t>
  </si>
  <si>
    <t xml:space="preserve">GDMOs with PG Qualification
</t>
  </si>
  <si>
    <t>Public Health sub Cadre (Epidoimelogist)</t>
  </si>
  <si>
    <t>Total (Group 'A')</t>
  </si>
  <si>
    <t>Distribution Type-II</t>
  </si>
  <si>
    <t xml:space="preserve">Medical </t>
  </si>
  <si>
    <t>Group-A Non Medical (including 
college of Nursing)</t>
  </si>
  <si>
    <t>Group- B</t>
  </si>
  <si>
    <t>Group-B Gazetted Non Medical</t>
  </si>
  <si>
    <t xml:space="preserve">Technical/Para Medical </t>
  </si>
  <si>
    <t>Technical/ Para Medical(NURSING)</t>
  </si>
  <si>
    <t>Ministerial/Non technical</t>
  </si>
  <si>
    <t>Total Gr. 'B'</t>
  </si>
  <si>
    <t>** Newly created Posts for Super-Speciality &amp; Emergency Block. Super-Speciality &amp; Emergency Block is yet not operational.</t>
  </si>
  <si>
    <t>nt</t>
  </si>
  <si>
    <t>ms</t>
  </si>
  <si>
    <t>addlsms</t>
  </si>
  <si>
    <t>public</t>
  </si>
  <si>
    <t>gdmo</t>
  </si>
  <si>
    <t>embro</t>
  </si>
  <si>
    <t>asstt. Emto</t>
  </si>
  <si>
    <t>Addl. M.S. -Specialist/GDMOs</t>
  </si>
  <si>
    <t>Against one post of GDMO, Dr. Sushruta Kathuria is working in Dermatology Department.</t>
  </si>
  <si>
    <t>Computer Operator</t>
  </si>
  <si>
    <t>Assistant Director (OL)/Hindi Officer</t>
  </si>
  <si>
    <t>*Against one post Dr. Sushruta Kathuriya working in Dermatology</t>
  </si>
  <si>
    <t xml:space="preserve">CHS Specialist Teaching </t>
  </si>
  <si>
    <t>Level</t>
  </si>
  <si>
    <t>02.06.2016</t>
  </si>
  <si>
    <t>11.1.2012</t>
  </si>
  <si>
    <t>Date of Vacancy</t>
  </si>
  <si>
    <t>Against one post of Gastroenterology , Dr. K.C.Tamaria  is working in Paediatrics Department.</t>
  </si>
  <si>
    <t>Against one  Teaching post of Physiology, Col.(Dr.) B.K.Nayak is working in Sports Injurty Centre.</t>
  </si>
  <si>
    <t>ABOLISH 01 POST</t>
  </si>
  <si>
    <t>Medical Physicist
(created on 02.02.18)</t>
  </si>
  <si>
    <t>01.02.2017</t>
  </si>
  <si>
    <t>more than 
3 years</t>
  </si>
  <si>
    <t>28.06.2017,15.02.2018 (Dr. M.K.Mangla)</t>
  </si>
  <si>
    <t>01.01.2016 due to retirement of Mrs. Asha Kiran Thalwal
08 POSTS crested on 06.04.2018</t>
  </si>
  <si>
    <t>08 post of Deputy Nursing Superintendent has been created on 06.04.2018</t>
  </si>
  <si>
    <t>** 09 posts of Biochemist and 02 post of Jr. Biochemist has been abolished on 09.03.2018
     01 post of Nursing Superintendent has been abolished on 25.04.2018
01 post of Sr. Psychologist has been abolished on 28.05.2018</t>
  </si>
  <si>
    <t>01 Dental Surgeon access 
09 posts of Biochemist and 02 post of Jr. Biochemist has been abolished on 09.03.2018
01 post of Nursing Superintendent has been abolished on 25.04.2018"
01 post of Sr. Psychologist has been abolished on 28.05.2018</t>
  </si>
  <si>
    <t>02 posts 02.06.2016</t>
  </si>
  <si>
    <t>01 posts-11.1.2012,1 Post 28.02.2013</t>
  </si>
  <si>
    <t>14.07.2015</t>
  </si>
  <si>
    <t>8.4.2014 ,09.06.2014,11.09.2017, 15.01.2018</t>
  </si>
  <si>
    <t>30.05.2012 , 03.06.2014</t>
  </si>
  <si>
    <t>01.03.2017</t>
  </si>
  <si>
    <t>07.06.2016</t>
  </si>
  <si>
    <t>3 on contract basis</t>
  </si>
  <si>
    <t>Medical Oncology</t>
  </si>
  <si>
    <t>Laboratory Oncology</t>
  </si>
  <si>
    <t xml:space="preserve">
Against one post Dr. K.C.Tamaria working in Paediatrics.</t>
  </si>
  <si>
    <t>PM</t>
  </si>
  <si>
    <t>Sister Tutor</t>
  </si>
  <si>
    <r>
      <t xml:space="preserve">Sr.Medical Record Officer (MRD)-01
Vocational Conuncellor (PMR) -01
Speech Therapist -02
Dietician -  02
Lecturer iin Physiotherapy (PMR) - 01
Private Secretary -  01
Health Education Officer (STD)  - 01
Sr.Security Officer - 01
Loundary Manager (Laundry) - 01
Store Officer - 01
Jr.Tech Officer (OT)- 01
Jr.Tech Officer (RT)- 01
Jr.Tech Officer (CSSD)- 01
</t>
    </r>
    <r>
      <rPr>
        <b/>
        <u/>
        <sz val="11"/>
        <color theme="1"/>
        <rFont val="Calibri"/>
        <family val="2"/>
        <scheme val="minor"/>
      </rPr>
      <t>Total - 17 posts are abolished vide Co-ordination order  no. 2-25/2018-Coord.Section dated 04.10.2018
Accounts Officer -01,Asstt.Account Office - 01, Asstt. Library Information Officer-01, Workshop Manager (P) PMR -01, Sr. Technical Officer (CTVS)- 01, Deputy Registrar - 01  , Admn. Officer - 02 abolished vide Co-ordination order no. 2-25/2018-Coord dated 29.05.2019</t>
    </r>
  </si>
  <si>
    <t>240+51(on contract basis) =291</t>
  </si>
  <si>
    <t>Vacancy position of Medical Officers in VMMC &amp; SJH   N.D as on 23.10.2019</t>
  </si>
  <si>
    <t>VACANCY POSITION AS ON 23.10.2019</t>
  </si>
  <si>
    <t>Group - 'A' Non Medical- on 23.10.2019</t>
  </si>
  <si>
    <t>Group - 'B' Gazetted-23.10.2019</t>
  </si>
  <si>
    <t>128+*188</t>
  </si>
</sst>
</file>

<file path=xl/styles.xml><?xml version="1.0" encoding="utf-8"?>
<styleSheet xmlns="http://schemas.openxmlformats.org/spreadsheetml/2006/main">
  <fonts count="36">
    <font>
      <sz val="11"/>
      <color theme="1"/>
      <name val="Calibri"/>
      <family val="2"/>
      <scheme val="minor"/>
    </font>
    <font>
      <b/>
      <sz val="11"/>
      <color theme="1"/>
      <name val="Calibri"/>
      <family val="2"/>
      <scheme val="minor"/>
    </font>
    <font>
      <b/>
      <sz val="9"/>
      <color theme="1"/>
      <name val="Calibri"/>
      <family val="2"/>
      <scheme val="minor"/>
    </font>
    <font>
      <b/>
      <sz val="8"/>
      <color theme="1"/>
      <name val="Times New Roman"/>
      <family val="1"/>
    </font>
    <font>
      <b/>
      <sz val="8"/>
      <color theme="1"/>
      <name val="Calibri"/>
      <family val="2"/>
      <scheme val="minor"/>
    </font>
    <font>
      <sz val="9"/>
      <color theme="1"/>
      <name val="Calibri"/>
      <family val="2"/>
      <scheme val="minor"/>
    </font>
    <font>
      <sz val="8"/>
      <color theme="1"/>
      <name val="Times New Roman"/>
      <family val="1"/>
    </font>
    <font>
      <sz val="12"/>
      <color theme="1"/>
      <name val="Times New Roman"/>
      <family val="1"/>
    </font>
    <font>
      <sz val="12"/>
      <name val="Times New Roman"/>
      <family val="1"/>
    </font>
    <font>
      <sz val="8"/>
      <color indexed="8"/>
      <name val="Times New Roman"/>
      <family val="1"/>
    </font>
    <font>
      <sz val="12"/>
      <color indexed="8"/>
      <name val="Times New Roman"/>
      <family val="1"/>
    </font>
    <font>
      <u/>
      <sz val="8"/>
      <name val="Times New Roman"/>
      <family val="1"/>
    </font>
    <font>
      <sz val="8"/>
      <name val="Times New Roman"/>
      <family val="1"/>
    </font>
    <font>
      <u/>
      <sz val="8"/>
      <color indexed="8"/>
      <name val="Times New Roman"/>
      <family val="1"/>
    </font>
    <font>
      <sz val="12"/>
      <color theme="1"/>
      <name val="Calibri"/>
      <family val="2"/>
      <scheme val="minor"/>
    </font>
    <font>
      <sz val="8"/>
      <color theme="1"/>
      <name val="Calibri"/>
      <family val="2"/>
      <scheme val="minor"/>
    </font>
    <font>
      <b/>
      <sz val="12"/>
      <color theme="1"/>
      <name val="Times New Roman"/>
      <family val="1"/>
    </font>
    <font>
      <b/>
      <sz val="12"/>
      <color theme="1"/>
      <name val="Calibri"/>
      <family val="2"/>
      <scheme val="minor"/>
    </font>
    <font>
      <sz val="11"/>
      <color rgb="FFFF0000"/>
      <name val="Calibri"/>
      <family val="2"/>
      <scheme val="minor"/>
    </font>
    <font>
      <sz val="11"/>
      <name val="Times New Roman"/>
      <family val="1"/>
    </font>
    <font>
      <sz val="11"/>
      <color theme="1"/>
      <name val="Times New Roman"/>
      <family val="1"/>
    </font>
    <font>
      <sz val="11"/>
      <color indexed="8"/>
      <name val="Times New Roman"/>
      <family val="1"/>
    </font>
    <font>
      <sz val="11"/>
      <color rgb="FF000000"/>
      <name val="Calibri"/>
      <family val="2"/>
      <scheme val="minor"/>
    </font>
    <font>
      <sz val="11"/>
      <color rgb="FFFF0000"/>
      <name val="Times New Roman"/>
      <family val="1"/>
    </font>
    <font>
      <sz val="11"/>
      <color indexed="8"/>
      <name val="Calibri"/>
      <family val="2"/>
    </font>
    <font>
      <sz val="12"/>
      <color rgb="FF000000"/>
      <name val="Calibri"/>
      <family val="2"/>
      <scheme val="minor"/>
    </font>
    <font>
      <b/>
      <sz val="9"/>
      <name val="Times New Roman"/>
      <family val="1"/>
    </font>
    <font>
      <sz val="9"/>
      <name val="Times New Roman"/>
      <family val="1"/>
    </font>
    <font>
      <b/>
      <sz val="9"/>
      <color theme="1"/>
      <name val="Times New Roman"/>
      <family val="1"/>
    </font>
    <font>
      <sz val="8"/>
      <color rgb="FF000000"/>
      <name val="Calibri"/>
      <family val="2"/>
      <scheme val="minor"/>
    </font>
    <font>
      <sz val="9"/>
      <color theme="1"/>
      <name val="Times New Roman"/>
      <family val="1"/>
    </font>
    <font>
      <sz val="9"/>
      <color indexed="8"/>
      <name val="Times New Roman"/>
      <family val="1"/>
    </font>
    <font>
      <sz val="9"/>
      <color indexed="8"/>
      <name val="Calibri"/>
      <family val="2"/>
    </font>
    <font>
      <b/>
      <sz val="9"/>
      <color rgb="FF000000"/>
      <name val="Calibri"/>
      <family val="2"/>
      <scheme val="minor"/>
    </font>
    <font>
      <b/>
      <sz val="11"/>
      <color theme="1"/>
      <name val="Times New Roman"/>
      <family val="1"/>
    </font>
    <font>
      <b/>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245">
    <xf numFmtId="0" fontId="0" fillId="0" borderId="0" xfId="0"/>
    <xf numFmtId="0" fontId="5" fillId="0" borderId="1" xfId="0" applyFont="1" applyFill="1" applyBorder="1" applyAlignment="1">
      <alignment vertical="top" wrapText="1"/>
    </xf>
    <xf numFmtId="0" fontId="15" fillId="0" borderId="1" xfId="0" applyFont="1" applyFill="1" applyBorder="1" applyAlignment="1">
      <alignment vertical="top" wrapText="1"/>
    </xf>
    <xf numFmtId="0" fontId="14" fillId="0" borderId="1" xfId="0" applyFont="1" applyFill="1" applyBorder="1" applyAlignment="1">
      <alignment vertical="top" wrapText="1"/>
    </xf>
    <xf numFmtId="0" fontId="2" fillId="0" borderId="1" xfId="0" applyFont="1" applyFill="1" applyBorder="1" applyAlignment="1">
      <alignment vertical="top"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0" fontId="0" fillId="0" borderId="1" xfId="0" applyFill="1" applyBorder="1"/>
    <xf numFmtId="0" fontId="6" fillId="0" borderId="1" xfId="0" applyFont="1" applyFill="1" applyBorder="1" applyAlignment="1">
      <alignment vertical="top" wrapText="1"/>
    </xf>
    <xf numFmtId="0" fontId="7" fillId="0" borderId="1" xfId="0" applyFont="1" applyFill="1" applyBorder="1" applyAlignment="1">
      <alignment horizontal="right" vertical="top" wrapText="1"/>
    </xf>
    <xf numFmtId="0" fontId="8" fillId="0" borderId="1" xfId="0" applyFont="1" applyFill="1" applyBorder="1" applyAlignment="1">
      <alignment horizontal="right" vertical="top" wrapText="1"/>
    </xf>
    <xf numFmtId="0" fontId="9" fillId="0" borderId="1" xfId="0" applyFont="1" applyFill="1" applyBorder="1" applyAlignment="1">
      <alignment vertical="top" wrapText="1"/>
    </xf>
    <xf numFmtId="0" fontId="10" fillId="0" borderId="1" xfId="0" applyFont="1" applyFill="1" applyBorder="1" applyAlignment="1">
      <alignment horizontal="right" vertical="top" wrapText="1"/>
    </xf>
    <xf numFmtId="0" fontId="11"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3" fillId="0" borderId="1" xfId="0" applyFont="1" applyFill="1" applyBorder="1" applyAlignment="1">
      <alignment horizontal="left" vertical="center" wrapText="1"/>
    </xf>
    <xf numFmtId="0" fontId="12" fillId="0" borderId="1" xfId="0" applyFont="1" applyFill="1" applyBorder="1" applyAlignment="1">
      <alignment vertical="top" wrapText="1"/>
    </xf>
    <xf numFmtId="0" fontId="14" fillId="0" borderId="1" xfId="0" applyFont="1" applyFill="1" applyBorder="1" applyAlignment="1">
      <alignment horizontal="left" vertical="top" wrapText="1"/>
    </xf>
    <xf numFmtId="0" fontId="0" fillId="0" borderId="0" xfId="0" applyAlignment="1">
      <alignment horizontal="left"/>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0" applyFont="1" applyFill="1" applyBorder="1"/>
    <xf numFmtId="0" fontId="2" fillId="0" borderId="1"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Font="1" applyFill="1" applyBorder="1" applyAlignment="1">
      <alignment horizontal="center"/>
    </xf>
    <xf numFmtId="0" fontId="1" fillId="0" borderId="1" xfId="0" applyFont="1" applyFill="1" applyBorder="1"/>
    <xf numFmtId="0" fontId="19" fillId="0" borderId="1" xfId="0" applyFont="1" applyFill="1" applyBorder="1" applyAlignment="1">
      <alignment wrapText="1"/>
    </xf>
    <xf numFmtId="0" fontId="20" fillId="0" borderId="1" xfId="0" applyFont="1" applyFill="1" applyBorder="1" applyAlignment="1">
      <alignment horizontal="left"/>
    </xf>
    <xf numFmtId="0" fontId="0" fillId="0" borderId="1" xfId="0" applyFont="1" applyFill="1" applyBorder="1"/>
    <xf numFmtId="0" fontId="0" fillId="0" borderId="0" xfId="0" applyFill="1" applyAlignment="1">
      <alignment horizontal="left"/>
    </xf>
    <xf numFmtId="0" fontId="0" fillId="0" borderId="0" xfId="0" applyFill="1"/>
    <xf numFmtId="0" fontId="0" fillId="0" borderId="0" xfId="0" applyFill="1" applyBorder="1"/>
    <xf numFmtId="0" fontId="20" fillId="0" borderId="1" xfId="0" applyFont="1" applyFill="1" applyBorder="1" applyAlignment="1">
      <alignment horizontal="center"/>
    </xf>
    <xf numFmtId="0" fontId="20" fillId="0" borderId="1" xfId="0" applyFont="1" applyFill="1" applyBorder="1" applyAlignment="1">
      <alignment horizontal="center" textRotation="90"/>
    </xf>
    <xf numFmtId="0" fontId="0" fillId="0" borderId="0" xfId="0" applyBorder="1" applyAlignment="1">
      <alignment vertical="top" wrapText="1"/>
    </xf>
    <xf numFmtId="0" fontId="0" fillId="0" borderId="1" xfId="0" applyFont="1" applyFill="1" applyBorder="1" applyAlignment="1">
      <alignmen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horizontal="right" vertical="top" wrapText="1"/>
    </xf>
    <xf numFmtId="0" fontId="20" fillId="0" borderId="1" xfId="0" applyFont="1" applyFill="1" applyBorder="1" applyAlignment="1">
      <alignment horizontal="right" vertical="top" wrapText="1"/>
    </xf>
    <xf numFmtId="0" fontId="0" fillId="0" borderId="1" xfId="0" applyFill="1" applyBorder="1" applyAlignment="1">
      <alignment horizontal="left"/>
    </xf>
    <xf numFmtId="0" fontId="19" fillId="0" borderId="1" xfId="0" applyFont="1" applyFill="1" applyBorder="1"/>
    <xf numFmtId="0" fontId="21" fillId="0" borderId="1" xfId="0" applyFont="1" applyFill="1" applyBorder="1" applyAlignment="1">
      <alignment horizontal="left"/>
    </xf>
    <xf numFmtId="0" fontId="19" fillId="0" borderId="1" xfId="0" applyFont="1" applyFill="1" applyBorder="1" applyAlignment="1">
      <alignment horizontal="right"/>
    </xf>
    <xf numFmtId="0" fontId="20" fillId="0" borderId="1" xfId="0" applyFont="1" applyFill="1" applyBorder="1" applyAlignment="1">
      <alignment horizontal="right"/>
    </xf>
    <xf numFmtId="0" fontId="21" fillId="0" borderId="1" xfId="0" applyFont="1" applyFill="1" applyBorder="1"/>
    <xf numFmtId="0" fontId="19" fillId="0" borderId="1" xfId="0" applyFont="1" applyFill="1" applyBorder="1" applyAlignment="1">
      <alignment horizontal="left"/>
    </xf>
    <xf numFmtId="0" fontId="21" fillId="0" borderId="1" xfId="0" applyFont="1" applyFill="1" applyBorder="1" applyAlignment="1">
      <alignment horizontal="right"/>
    </xf>
    <xf numFmtId="0" fontId="20" fillId="0" borderId="1" xfId="0" applyFont="1" applyFill="1" applyBorder="1"/>
    <xf numFmtId="0" fontId="1" fillId="0" borderId="0" xfId="0" applyFont="1" applyBorder="1" applyAlignment="1">
      <alignment vertical="top" wrapText="1"/>
    </xf>
    <xf numFmtId="0" fontId="22" fillId="0" borderId="0" xfId="0" applyFont="1" applyBorder="1" applyAlignment="1">
      <alignment vertical="top" wrapText="1"/>
    </xf>
    <xf numFmtId="0" fontId="18" fillId="0" borderId="0" xfId="0" applyFont="1" applyBorder="1" applyAlignment="1">
      <alignment vertical="top" wrapText="1"/>
    </xf>
    <xf numFmtId="0" fontId="0" fillId="2" borderId="1" xfId="0" applyFill="1" applyBorder="1" applyAlignment="1">
      <alignment horizontal="left"/>
    </xf>
    <xf numFmtId="0" fontId="23" fillId="0" borderId="1" xfId="0" applyFont="1" applyFill="1" applyBorder="1" applyAlignment="1">
      <alignment horizontal="left"/>
    </xf>
    <xf numFmtId="0" fontId="23" fillId="0" borderId="1" xfId="0" applyFont="1" applyFill="1" applyBorder="1" applyAlignment="1">
      <alignment horizontal="right"/>
    </xf>
    <xf numFmtId="0" fontId="18" fillId="0" borderId="1" xfId="0" applyFont="1" applyFill="1" applyBorder="1" applyAlignment="1">
      <alignment horizontal="left"/>
    </xf>
    <xf numFmtId="0" fontId="0" fillId="0" borderId="1" xfId="0" applyFill="1" applyBorder="1" applyAlignment="1">
      <alignment horizontal="left" wrapText="1"/>
    </xf>
    <xf numFmtId="0" fontId="24" fillId="0" borderId="1" xfId="0" applyFont="1" applyFill="1" applyBorder="1" applyAlignment="1">
      <alignment horizontal="left"/>
    </xf>
    <xf numFmtId="0" fontId="19" fillId="0" borderId="1" xfId="0" applyFont="1" applyFill="1" applyBorder="1" applyAlignment="1">
      <alignment vertical="top" wrapText="1"/>
    </xf>
    <xf numFmtId="0" fontId="19"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19" fillId="0" borderId="1" xfId="0" applyFont="1" applyFill="1" applyBorder="1" applyAlignment="1">
      <alignment horizontal="right" vertical="top" wrapText="1"/>
    </xf>
    <xf numFmtId="0" fontId="0" fillId="0" borderId="1" xfId="0" applyFill="1" applyBorder="1" applyAlignment="1">
      <alignment horizontal="left" vertical="top" wrapText="1"/>
    </xf>
    <xf numFmtId="0" fontId="20" fillId="0" borderId="1" xfId="0" applyFont="1" applyFill="1" applyBorder="1" applyAlignment="1">
      <alignment vertical="top" wrapText="1"/>
    </xf>
    <xf numFmtId="0" fontId="0" fillId="0" borderId="1" xfId="0" applyBorder="1" applyAlignment="1">
      <alignment horizontal="right" wrapText="1"/>
    </xf>
    <xf numFmtId="0" fontId="0" fillId="0" borderId="5" xfId="0" applyFill="1" applyBorder="1" applyAlignment="1">
      <alignment horizontal="center" wrapText="1"/>
    </xf>
    <xf numFmtId="0" fontId="20" fillId="0" borderId="1" xfId="0" applyFont="1" applyFill="1" applyBorder="1" applyAlignment="1">
      <alignment wrapText="1"/>
    </xf>
    <xf numFmtId="0" fontId="0" fillId="0" borderId="1" xfId="0" applyFont="1" applyFill="1" applyBorder="1" applyAlignment="1">
      <alignment horizontal="left"/>
    </xf>
    <xf numFmtId="0" fontId="17" fillId="0" borderId="0" xfId="0" applyFont="1" applyBorder="1" applyAlignment="1">
      <alignment vertical="top" wrapText="1"/>
    </xf>
    <xf numFmtId="0" fontId="25" fillId="0" borderId="0" xfId="0" applyFont="1" applyBorder="1" applyAlignment="1">
      <alignment vertical="top" wrapText="1"/>
    </xf>
    <xf numFmtId="0" fontId="0" fillId="0" borderId="0" xfId="0" applyFont="1" applyFill="1"/>
    <xf numFmtId="0" fontId="22" fillId="0" borderId="0" xfId="0" applyFont="1" applyBorder="1" applyAlignment="1">
      <alignment horizontal="right" vertical="top" wrapText="1"/>
    </xf>
    <xf numFmtId="0" fontId="0" fillId="0" borderId="0" xfId="0" applyBorder="1" applyAlignment="1">
      <alignment horizontal="right" wrapText="1"/>
    </xf>
    <xf numFmtId="0" fontId="22" fillId="0" borderId="0" xfId="0" applyFont="1" applyBorder="1" applyAlignment="1">
      <alignment horizontal="right" wrapText="1"/>
    </xf>
    <xf numFmtId="0" fontId="0" fillId="0" borderId="1" xfId="0" applyFill="1" applyBorder="1" applyAlignment="1">
      <alignment horizontal="right"/>
    </xf>
    <xf numFmtId="0" fontId="0" fillId="0" borderId="3" xfId="0" applyFont="1" applyFill="1" applyBorder="1"/>
    <xf numFmtId="0" fontId="18" fillId="0" borderId="0" xfId="0" applyFont="1" applyBorder="1" applyAlignment="1">
      <alignment horizontal="right" wrapText="1"/>
    </xf>
    <xf numFmtId="0" fontId="20" fillId="0" borderId="3" xfId="0" applyFont="1" applyFill="1" applyBorder="1" applyAlignment="1">
      <alignment horizontal="center"/>
    </xf>
    <xf numFmtId="0" fontId="19" fillId="0" borderId="3" xfId="0" applyFont="1" applyFill="1" applyBorder="1" applyAlignment="1">
      <alignment horizontal="right"/>
    </xf>
    <xf numFmtId="0" fontId="21" fillId="0" borderId="3" xfId="0" applyFont="1" applyFill="1" applyBorder="1" applyAlignment="1">
      <alignment horizontal="right"/>
    </xf>
    <xf numFmtId="0" fontId="0" fillId="0" borderId="0" xfId="0" applyBorder="1" applyAlignment="1">
      <alignment horizontal="right" vertical="top" wrapText="1"/>
    </xf>
    <xf numFmtId="0" fontId="23" fillId="0" borderId="3" xfId="0" applyFont="1" applyFill="1" applyBorder="1" applyAlignment="1">
      <alignment horizontal="right"/>
    </xf>
    <xf numFmtId="0" fontId="0" fillId="0" borderId="4" xfId="0" applyFont="1" applyFill="1" applyBorder="1"/>
    <xf numFmtId="0" fontId="0" fillId="0" borderId="4" xfId="0" applyFont="1" applyFill="1" applyBorder="1" applyAlignment="1">
      <alignment horizontal="left"/>
    </xf>
    <xf numFmtId="0" fontId="21" fillId="0" borderId="0" xfId="0" applyFont="1" applyFill="1" applyBorder="1" applyAlignment="1">
      <alignment horizontal="right"/>
    </xf>
    <xf numFmtId="0" fontId="0" fillId="0" borderId="6" xfId="0" applyFill="1" applyBorder="1"/>
    <xf numFmtId="0" fontId="0" fillId="0" borderId="7" xfId="0" applyFill="1" applyBorder="1" applyAlignment="1">
      <alignment horizontal="right"/>
    </xf>
    <xf numFmtId="0" fontId="0" fillId="0" borderId="2" xfId="0" applyFill="1" applyBorder="1"/>
    <xf numFmtId="0" fontId="0" fillId="0" borderId="4" xfId="0" applyFill="1" applyBorder="1"/>
    <xf numFmtId="0" fontId="0" fillId="0" borderId="3" xfId="0" applyFill="1" applyBorder="1"/>
    <xf numFmtId="0" fontId="0" fillId="0" borderId="0" xfId="0" applyFill="1" applyBorder="1" applyAlignment="1">
      <alignment horizontal="left"/>
    </xf>
    <xf numFmtId="0" fontId="1" fillId="0" borderId="0" xfId="0" applyFont="1" applyFill="1" applyBorder="1"/>
    <xf numFmtId="0" fontId="19" fillId="0" borderId="0" xfId="0" applyFont="1" applyFill="1" applyBorder="1" applyAlignment="1">
      <alignment wrapText="1"/>
    </xf>
    <xf numFmtId="0" fontId="20" fillId="0" borderId="0" xfId="0" applyFont="1" applyFill="1" applyBorder="1" applyAlignment="1">
      <alignment horizontal="left"/>
    </xf>
    <xf numFmtId="0" fontId="0" fillId="0" borderId="0" xfId="0" applyFont="1" applyFill="1" applyBorder="1"/>
    <xf numFmtId="0" fontId="20" fillId="0" borderId="0" xfId="0" applyFont="1" applyFill="1" applyBorder="1" applyAlignment="1">
      <alignment horizontal="center"/>
    </xf>
    <xf numFmtId="0" fontId="20" fillId="0" borderId="0" xfId="0" applyFont="1" applyFill="1" applyBorder="1" applyAlignment="1">
      <alignment horizontal="center" textRotation="90"/>
    </xf>
    <xf numFmtId="0" fontId="21" fillId="0" borderId="0" xfId="0" applyFont="1" applyFill="1" applyBorder="1" applyAlignment="1">
      <alignment horizontal="left" vertical="top" wrapText="1"/>
    </xf>
    <xf numFmtId="0" fontId="21" fillId="0" borderId="0" xfId="0" applyFont="1" applyFill="1" applyBorder="1" applyAlignment="1">
      <alignment horizontal="right" vertical="top" wrapText="1"/>
    </xf>
    <xf numFmtId="0" fontId="20" fillId="0" borderId="0" xfId="0" applyFont="1" applyFill="1" applyBorder="1" applyAlignment="1">
      <alignment horizontal="right" vertical="top" wrapText="1"/>
    </xf>
    <xf numFmtId="0" fontId="19" fillId="0" borderId="0" xfId="0" applyFont="1" applyFill="1" applyBorder="1"/>
    <xf numFmtId="0" fontId="21" fillId="0" borderId="0" xfId="0" applyFont="1" applyFill="1" applyBorder="1" applyAlignment="1">
      <alignment horizontal="left"/>
    </xf>
    <xf numFmtId="0" fontId="19" fillId="0" borderId="0" xfId="0" applyFont="1" applyFill="1" applyBorder="1" applyAlignment="1">
      <alignment horizontal="right"/>
    </xf>
    <xf numFmtId="0" fontId="20" fillId="0" borderId="0" xfId="0" applyFont="1" applyFill="1" applyBorder="1" applyAlignment="1">
      <alignment horizontal="right"/>
    </xf>
    <xf numFmtId="0" fontId="21" fillId="0" borderId="0" xfId="0" applyFont="1" applyFill="1" applyBorder="1"/>
    <xf numFmtId="0" fontId="19" fillId="0" borderId="0" xfId="0" applyFont="1" applyFill="1" applyBorder="1" applyAlignment="1">
      <alignment horizontal="left"/>
    </xf>
    <xf numFmtId="0" fontId="20" fillId="0" borderId="0" xfId="0" applyFont="1" applyFill="1" applyBorder="1"/>
    <xf numFmtId="0" fontId="0" fillId="2" borderId="0" xfId="0" applyFill="1" applyBorder="1" applyAlignment="1">
      <alignment horizontal="left"/>
    </xf>
    <xf numFmtId="0" fontId="23" fillId="0" borderId="0" xfId="0" applyFont="1" applyFill="1" applyBorder="1" applyAlignment="1">
      <alignment horizontal="left"/>
    </xf>
    <xf numFmtId="0" fontId="23" fillId="0" borderId="0" xfId="0" applyFont="1" applyFill="1" applyBorder="1" applyAlignment="1">
      <alignment horizontal="right"/>
    </xf>
    <xf numFmtId="0" fontId="18" fillId="0" borderId="0" xfId="0" applyFont="1" applyFill="1" applyBorder="1" applyAlignment="1">
      <alignment horizontal="left"/>
    </xf>
    <xf numFmtId="17" fontId="0" fillId="0" borderId="0" xfId="0" applyNumberFormat="1" applyFill="1" applyBorder="1" applyAlignment="1">
      <alignment horizontal="left"/>
    </xf>
    <xf numFmtId="0" fontId="24" fillId="0" borderId="0" xfId="0" applyFont="1" applyFill="1" applyBorder="1" applyAlignment="1">
      <alignment horizontal="left"/>
    </xf>
    <xf numFmtId="0" fontId="19" fillId="0" borderId="0" xfId="0" applyFont="1" applyFill="1" applyBorder="1" applyAlignment="1">
      <alignment vertical="top" wrapText="1"/>
    </xf>
    <xf numFmtId="0" fontId="19"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19" fillId="0" borderId="0" xfId="0" applyFont="1" applyFill="1" applyBorder="1" applyAlignment="1">
      <alignment horizontal="right" vertical="top" wrapText="1"/>
    </xf>
    <xf numFmtId="0" fontId="0" fillId="0" borderId="0" xfId="0" applyFill="1" applyBorder="1" applyAlignment="1">
      <alignment horizontal="left" vertical="top" wrapText="1"/>
    </xf>
    <xf numFmtId="0" fontId="20" fillId="0" borderId="0" xfId="0" applyFont="1" applyFill="1" applyBorder="1" applyAlignment="1">
      <alignment vertical="top" wrapText="1"/>
    </xf>
    <xf numFmtId="0" fontId="0" fillId="0" borderId="0" xfId="0" applyFont="1" applyFill="1" applyBorder="1" applyAlignment="1">
      <alignment horizontal="left"/>
    </xf>
    <xf numFmtId="0" fontId="0" fillId="3" borderId="0" xfId="0" applyFill="1"/>
    <xf numFmtId="0" fontId="1" fillId="0" borderId="1" xfId="0" applyFont="1" applyFill="1" applyBorder="1" applyAlignment="1">
      <alignment horizontal="left"/>
    </xf>
    <xf numFmtId="0" fontId="1" fillId="0" borderId="0" xfId="0" applyFont="1" applyFill="1" applyBorder="1" applyAlignment="1">
      <alignment horizontal="left"/>
    </xf>
    <xf numFmtId="0" fontId="7" fillId="0" borderId="2" xfId="0" applyFont="1" applyFill="1" applyBorder="1" applyAlignment="1">
      <alignment horizontal="left" vertical="top" wrapText="1"/>
    </xf>
    <xf numFmtId="0" fontId="20" fillId="0" borderId="1" xfId="0" applyFont="1" applyFill="1" applyBorder="1" applyAlignment="1">
      <alignment horizontal="left" vertical="top" wrapText="1"/>
    </xf>
    <xf numFmtId="0" fontId="26" fillId="0" borderId="1" xfId="0" applyFont="1" applyFill="1" applyBorder="1" applyAlignment="1">
      <alignment horizontal="left"/>
    </xf>
    <xf numFmtId="0" fontId="27" fillId="0" borderId="1" xfId="0" applyFont="1" applyFill="1" applyBorder="1" applyAlignment="1">
      <alignment horizontal="left"/>
    </xf>
    <xf numFmtId="0" fontId="27" fillId="0" borderId="2" xfId="0" applyFont="1" applyFill="1" applyBorder="1" applyAlignment="1">
      <alignment horizontal="left"/>
    </xf>
    <xf numFmtId="0" fontId="2" fillId="0" borderId="1" xfId="0" applyFont="1" applyFill="1" applyBorder="1" applyAlignment="1">
      <alignment horizontal="left"/>
    </xf>
    <xf numFmtId="0" fontId="28" fillId="0" borderId="2" xfId="0" applyFont="1" applyFill="1" applyBorder="1" applyAlignment="1">
      <alignment horizontal="left"/>
    </xf>
    <xf numFmtId="0" fontId="29" fillId="0" borderId="1" xfId="0" applyFont="1" applyBorder="1" applyAlignment="1">
      <alignment vertical="top" wrapText="1"/>
    </xf>
    <xf numFmtId="0" fontId="27" fillId="0" borderId="1" xfId="0" applyFont="1" applyFill="1" applyBorder="1" applyAlignment="1">
      <alignment horizontal="left" vertical="top" wrapText="1"/>
    </xf>
    <xf numFmtId="0" fontId="27" fillId="0" borderId="2" xfId="0" applyFont="1" applyFill="1" applyBorder="1" applyAlignment="1">
      <alignment horizontal="left" vertical="top" wrapText="1"/>
    </xf>
    <xf numFmtId="0" fontId="26" fillId="0" borderId="1" xfId="0" applyFont="1" applyFill="1" applyBorder="1" applyAlignment="1">
      <alignment horizontal="left" vertical="top" wrapText="1"/>
    </xf>
    <xf numFmtId="0" fontId="28" fillId="0" borderId="2" xfId="0" applyFont="1" applyFill="1" applyBorder="1" applyAlignment="1">
      <alignment horizontal="left" vertical="top" wrapText="1"/>
    </xf>
    <xf numFmtId="0" fontId="0" fillId="0" borderId="1" xfId="0" applyFill="1" applyBorder="1" applyAlignment="1">
      <alignment vertical="top" wrapText="1"/>
    </xf>
    <xf numFmtId="0" fontId="0" fillId="0" borderId="0" xfId="0" applyFill="1" applyAlignment="1">
      <alignment vertical="top" wrapText="1"/>
    </xf>
    <xf numFmtId="0" fontId="31" fillId="0" borderId="1" xfId="0" applyFont="1" applyFill="1" applyBorder="1" applyAlignment="1">
      <alignment horizontal="left"/>
    </xf>
    <xf numFmtId="0" fontId="30" fillId="0" borderId="1" xfId="0" applyFont="1" applyFill="1" applyBorder="1" applyAlignment="1">
      <alignment horizontal="left"/>
    </xf>
    <xf numFmtId="0" fontId="32" fillId="0" borderId="2" xfId="0" applyFont="1" applyFill="1" applyBorder="1" applyAlignment="1">
      <alignment horizontal="left"/>
    </xf>
    <xf numFmtId="0" fontId="2" fillId="0" borderId="0" xfId="0" applyFont="1" applyBorder="1" applyAlignment="1">
      <alignment horizontal="right" wrapText="1"/>
    </xf>
    <xf numFmtId="0" fontId="2" fillId="0" borderId="0" xfId="0" applyFont="1" applyBorder="1" applyAlignment="1">
      <alignment horizontal="right" vertical="top" wrapText="1"/>
    </xf>
    <xf numFmtId="0" fontId="0" fillId="0" borderId="2" xfId="0" applyFill="1" applyBorder="1" applyAlignment="1">
      <alignment horizontal="left"/>
    </xf>
    <xf numFmtId="0" fontId="29" fillId="0" borderId="5" xfId="0" applyFont="1" applyBorder="1" applyAlignment="1">
      <alignment vertical="top" wrapText="1"/>
    </xf>
    <xf numFmtId="0" fontId="0" fillId="0" borderId="5" xfId="0" applyFill="1" applyBorder="1" applyAlignment="1">
      <alignment horizontal="left"/>
    </xf>
    <xf numFmtId="0" fontId="21" fillId="0" borderId="2" xfId="0" applyFont="1" applyFill="1" applyBorder="1" applyAlignment="1">
      <alignment horizontal="left"/>
    </xf>
    <xf numFmtId="0" fontId="20" fillId="0" borderId="2" xfId="0" applyFont="1" applyFill="1" applyBorder="1"/>
    <xf numFmtId="0" fontId="20" fillId="0" borderId="5" xfId="0" applyFont="1" applyFill="1" applyBorder="1" applyAlignment="1">
      <alignment horizontal="right"/>
    </xf>
    <xf numFmtId="0" fontId="33" fillId="0" borderId="0" xfId="0" applyFont="1" applyBorder="1" applyAlignment="1">
      <alignment horizontal="right" vertical="top" wrapText="1"/>
    </xf>
    <xf numFmtId="0" fontId="33" fillId="0" borderId="0" xfId="0" applyFont="1" applyBorder="1" applyAlignment="1">
      <alignment horizontal="right" wrapText="1"/>
    </xf>
    <xf numFmtId="0" fontId="7" fillId="0" borderId="0" xfId="0" applyFont="1" applyFill="1" applyBorder="1" applyAlignment="1">
      <alignment horizontal="left" vertical="top" wrapText="1"/>
    </xf>
    <xf numFmtId="0" fontId="20" fillId="0" borderId="1" xfId="0" applyFont="1" applyBorder="1"/>
    <xf numFmtId="0" fontId="20" fillId="0" borderId="0" xfId="0" applyFont="1" applyBorder="1"/>
    <xf numFmtId="0" fontId="14" fillId="0" borderId="0" xfId="0" applyFont="1" applyFill="1"/>
    <xf numFmtId="0" fontId="30" fillId="0" borderId="1" xfId="0" applyFont="1" applyBorder="1" applyAlignment="1">
      <alignment vertical="top" wrapText="1"/>
    </xf>
    <xf numFmtId="0" fontId="0" fillId="0" borderId="1" xfId="0" applyBorder="1"/>
    <xf numFmtId="0" fontId="0" fillId="0" borderId="1" xfId="0" applyBorder="1" applyAlignment="1">
      <alignment vertical="top" wrapText="1"/>
    </xf>
    <xf numFmtId="0" fontId="0" fillId="0" borderId="0" xfId="0" applyBorder="1"/>
    <xf numFmtId="0" fontId="0" fillId="0" borderId="10" xfId="0" applyBorder="1"/>
    <xf numFmtId="0" fontId="1" fillId="0" borderId="0" xfId="0" applyFont="1"/>
    <xf numFmtId="0" fontId="1" fillId="0" borderId="1" xfId="0" applyFont="1" applyBorder="1"/>
    <xf numFmtId="0" fontId="1" fillId="0" borderId="8" xfId="0" applyFont="1" applyBorder="1"/>
    <xf numFmtId="0" fontId="20" fillId="0" borderId="1" xfId="0" applyFont="1"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0" fillId="0" borderId="9" xfId="0" applyBorder="1"/>
    <xf numFmtId="0" fontId="0" fillId="0" borderId="5" xfId="0" applyBorder="1"/>
    <xf numFmtId="0" fontId="34" fillId="0" borderId="1" xfId="0" applyFont="1" applyBorder="1" applyAlignment="1">
      <alignment vertical="top" wrapText="1"/>
    </xf>
    <xf numFmtId="0" fontId="34" fillId="0" borderId="2" xfId="0" applyFont="1" applyBorder="1" applyAlignment="1">
      <alignment vertical="top" wrapText="1"/>
    </xf>
    <xf numFmtId="0" fontId="0" fillId="0" borderId="0" xfId="0" applyAlignment="1">
      <alignment horizontal="center" vertical="top" wrapText="1"/>
    </xf>
    <xf numFmtId="0" fontId="34" fillId="0" borderId="1" xfId="0" applyFont="1" applyBorder="1"/>
    <xf numFmtId="0" fontId="34" fillId="0" borderId="2" xfId="0" applyFont="1" applyBorder="1"/>
    <xf numFmtId="0" fontId="34" fillId="0" borderId="0" xfId="0" applyFont="1" applyBorder="1"/>
    <xf numFmtId="0" fontId="0" fillId="0" borderId="3" xfId="0" applyBorder="1"/>
    <xf numFmtId="0" fontId="20" fillId="0" borderId="1" xfId="0" applyFont="1" applyBorder="1" applyAlignment="1">
      <alignment wrapText="1"/>
    </xf>
    <xf numFmtId="0" fontId="0" fillId="0" borderId="13" xfId="0" applyBorder="1"/>
    <xf numFmtId="0" fontId="34" fillId="0" borderId="1" xfId="0" applyFont="1" applyBorder="1" applyAlignment="1">
      <alignment wrapText="1"/>
    </xf>
    <xf numFmtId="0" fontId="0" fillId="0" borderId="11" xfId="0" applyBorder="1"/>
    <xf numFmtId="0" fontId="0" fillId="0" borderId="12" xfId="0" applyBorder="1"/>
    <xf numFmtId="0" fontId="1" fillId="0" borderId="0" xfId="0" applyFont="1" applyAlignment="1"/>
    <xf numFmtId="0" fontId="0" fillId="0" borderId="0" xfId="0" applyFill="1" applyBorder="1" applyAlignment="1">
      <alignment horizontal="center"/>
    </xf>
    <xf numFmtId="0" fontId="1" fillId="0" borderId="0" xfId="0" applyFont="1" applyAlignment="1">
      <alignment horizontal="center"/>
    </xf>
    <xf numFmtId="0" fontId="0" fillId="0" borderId="1" xfId="0" applyFill="1" applyBorder="1" applyAlignment="1">
      <alignment horizontal="center"/>
    </xf>
    <xf numFmtId="0" fontId="21" fillId="0" borderId="1" xfId="0" applyFont="1" applyFill="1" applyBorder="1" applyAlignment="1">
      <alignment horizontal="center" vertical="top" wrapText="1"/>
    </xf>
    <xf numFmtId="0" fontId="19" fillId="0" borderId="1" xfId="0" applyFont="1" applyFill="1" applyBorder="1" applyAlignment="1">
      <alignment horizontal="center"/>
    </xf>
    <xf numFmtId="0" fontId="21" fillId="0" borderId="1" xfId="0" applyFont="1" applyFill="1" applyBorder="1" applyAlignment="1">
      <alignment horizontal="center"/>
    </xf>
    <xf numFmtId="0" fontId="0" fillId="0" borderId="1" xfId="0" applyFont="1" applyFill="1" applyBorder="1" applyAlignment="1">
      <alignment horizontal="center"/>
    </xf>
    <xf numFmtId="0" fontId="0" fillId="0" borderId="0" xfId="0" applyFont="1" applyFill="1" applyAlignment="1">
      <alignment horizontal="center"/>
    </xf>
    <xf numFmtId="0" fontId="0" fillId="0" borderId="0" xfId="0" applyFill="1" applyAlignment="1">
      <alignment horizontal="center"/>
    </xf>
    <xf numFmtId="0" fontId="23" fillId="0" borderId="1" xfId="0" applyFont="1" applyFill="1" applyBorder="1" applyAlignment="1">
      <alignment horizontal="center"/>
    </xf>
    <xf numFmtId="0" fontId="0" fillId="0" borderId="4" xfId="0" applyFont="1" applyFill="1" applyBorder="1" applyAlignment="1">
      <alignment horizontal="center"/>
    </xf>
    <xf numFmtId="0" fontId="0" fillId="0" borderId="6" xfId="0" applyFill="1" applyBorder="1" applyAlignment="1">
      <alignment horizontal="center"/>
    </xf>
    <xf numFmtId="0" fontId="0" fillId="0" borderId="4" xfId="0" applyFill="1" applyBorder="1" applyAlignment="1">
      <alignment horizontal="center"/>
    </xf>
    <xf numFmtId="0" fontId="21" fillId="0" borderId="0" xfId="0" applyFont="1" applyFill="1" applyBorder="1" applyAlignment="1">
      <alignment horizontal="center" vertical="top" wrapText="1"/>
    </xf>
    <xf numFmtId="0" fontId="19" fillId="0" borderId="0" xfId="0" applyFont="1" applyFill="1" applyBorder="1" applyAlignment="1">
      <alignment horizontal="center"/>
    </xf>
    <xf numFmtId="0" fontId="21" fillId="0" borderId="0" xfId="0" applyFont="1" applyFill="1" applyBorder="1" applyAlignment="1">
      <alignment horizontal="center"/>
    </xf>
    <xf numFmtId="0" fontId="23" fillId="0" borderId="0" xfId="0" applyFont="1" applyFill="1" applyBorder="1" applyAlignment="1">
      <alignment horizontal="center"/>
    </xf>
    <xf numFmtId="0" fontId="0" fillId="0" borderId="0" xfId="0" applyFont="1" applyFill="1" applyBorder="1" applyAlignment="1">
      <alignment horizontal="center"/>
    </xf>
    <xf numFmtId="0" fontId="7" fillId="0" borderId="2" xfId="0" applyFont="1" applyFill="1" applyBorder="1" applyAlignment="1">
      <alignment horizontal="center" vertical="top" wrapText="1"/>
    </xf>
    <xf numFmtId="0" fontId="27" fillId="0" borderId="2" xfId="0" applyFont="1" applyFill="1" applyBorder="1" applyAlignment="1">
      <alignment horizontal="center"/>
    </xf>
    <xf numFmtId="0" fontId="27" fillId="0" borderId="2" xfId="0" applyFont="1" applyFill="1" applyBorder="1" applyAlignment="1">
      <alignment horizontal="center" vertical="top" wrapText="1"/>
    </xf>
    <xf numFmtId="0" fontId="0" fillId="0" borderId="2" xfId="0" applyFill="1" applyBorder="1" applyAlignment="1">
      <alignment horizontal="center"/>
    </xf>
    <xf numFmtId="0" fontId="20" fillId="0" borderId="2" xfId="0" applyFont="1" applyFill="1" applyBorder="1" applyAlignment="1">
      <alignment horizontal="center"/>
    </xf>
    <xf numFmtId="0" fontId="1" fillId="0" borderId="0" xfId="0" applyFont="1" applyFill="1" applyBorder="1" applyAlignment="1">
      <alignment horizontal="center"/>
    </xf>
    <xf numFmtId="0" fontId="7" fillId="0" borderId="0" xfId="0" applyFont="1" applyFill="1" applyBorder="1" applyAlignment="1">
      <alignment horizontal="center" vertical="top" wrapText="1"/>
    </xf>
    <xf numFmtId="0" fontId="0" fillId="0" borderId="1" xfId="0" applyBorder="1" applyAlignment="1">
      <alignment wrapText="1"/>
    </xf>
    <xf numFmtId="0" fontId="0" fillId="0" borderId="0" xfId="0" applyFill="1" applyBorder="1" applyAlignment="1">
      <alignment horizontal="left" vertical="top" wrapText="1"/>
    </xf>
    <xf numFmtId="0" fontId="0" fillId="0" borderId="0" xfId="0" applyFill="1" applyBorder="1" applyAlignment="1">
      <alignment horizontal="left" wrapText="1"/>
    </xf>
    <xf numFmtId="0" fontId="0" fillId="0" borderId="0" xfId="0" applyFill="1" applyBorder="1" applyAlignment="1">
      <alignment horizontal="center" wrapText="1"/>
    </xf>
    <xf numFmtId="0" fontId="0" fillId="0" borderId="0" xfId="0" applyFill="1" applyAlignment="1">
      <alignment wrapText="1"/>
    </xf>
    <xf numFmtId="0" fontId="0" fillId="0" borderId="0" xfId="0" applyAlignment="1">
      <alignment wrapText="1"/>
    </xf>
    <xf numFmtId="0" fontId="3" fillId="0" borderId="1" xfId="0" applyFont="1" applyFill="1" applyBorder="1" applyAlignment="1">
      <alignment vertical="top" wrapText="1"/>
    </xf>
    <xf numFmtId="0" fontId="20" fillId="0" borderId="9" xfId="0" applyFont="1" applyFill="1" applyBorder="1"/>
    <xf numFmtId="0" fontId="1" fillId="0" borderId="0" xfId="0" applyFont="1" applyAlignment="1">
      <alignment horizontal="center"/>
    </xf>
    <xf numFmtId="0" fontId="1" fillId="0" borderId="0" xfId="0" applyFont="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0" fillId="0" borderId="8" xfId="0" applyBorder="1" applyAlignment="1">
      <alignment horizontal="center" vertical="top" textRotation="90" wrapText="1"/>
    </xf>
    <xf numFmtId="0" fontId="0" fillId="0" borderId="9" xfId="0" applyBorder="1" applyAlignment="1">
      <alignment horizontal="center" vertical="top" textRotation="90" wrapText="1"/>
    </xf>
    <xf numFmtId="0" fontId="0" fillId="0" borderId="5" xfId="0" applyBorder="1" applyAlignment="1">
      <alignment horizontal="center" vertical="top" textRotation="90" wrapText="1"/>
    </xf>
    <xf numFmtId="0" fontId="30" fillId="0" borderId="0" xfId="0" applyFont="1" applyFill="1" applyBorder="1" applyAlignment="1">
      <alignment horizontal="left"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0" fillId="0" borderId="1" xfId="0" applyFill="1" applyBorder="1" applyAlignment="1">
      <alignment horizontal="center"/>
    </xf>
    <xf numFmtId="0" fontId="17" fillId="0" borderId="2" xfId="0" applyFont="1" applyFill="1" applyBorder="1" applyAlignment="1">
      <alignment horizontal="center" vertical="top" wrapText="1"/>
    </xf>
    <xf numFmtId="0" fontId="17" fillId="0" borderId="3" xfId="0" applyFont="1" applyFill="1" applyBorder="1" applyAlignment="1">
      <alignment horizontal="center" vertical="top" wrapText="1"/>
    </xf>
    <xf numFmtId="0" fontId="1" fillId="0" borderId="2" xfId="0" applyFont="1" applyFill="1" applyBorder="1" applyAlignment="1">
      <alignment horizontal="center"/>
    </xf>
    <xf numFmtId="0" fontId="1" fillId="0" borderId="4" xfId="0" applyFont="1" applyFill="1" applyBorder="1" applyAlignment="1">
      <alignment horizontal="center"/>
    </xf>
    <xf numFmtId="0" fontId="1" fillId="0" borderId="3" xfId="0" applyFont="1" applyFill="1" applyBorder="1" applyAlignment="1">
      <alignment horizontal="center"/>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0" fillId="0" borderId="0" xfId="0" applyFill="1" applyBorder="1" applyAlignment="1">
      <alignment horizontal="left" vertical="top" wrapText="1"/>
    </xf>
    <xf numFmtId="0" fontId="0" fillId="0" borderId="0" xfId="0" applyFill="1" applyAlignment="1">
      <alignment horizontal="left"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0" fillId="0" borderId="6" xfId="0" applyFill="1" applyBorder="1" applyAlignment="1">
      <alignment horizontal="left" wrapText="1"/>
    </xf>
    <xf numFmtId="0" fontId="0" fillId="0" borderId="6" xfId="0" applyFill="1" applyBorder="1" applyAlignment="1">
      <alignment horizontal="left"/>
    </xf>
    <xf numFmtId="0" fontId="0" fillId="0" borderId="0" xfId="0"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B1:Y51"/>
  <sheetViews>
    <sheetView view="pageBreakPreview" topLeftCell="A8" zoomScale="60" workbookViewId="0">
      <selection activeCell="F27" sqref="F27"/>
    </sheetView>
  </sheetViews>
  <sheetFormatPr defaultRowHeight="15"/>
  <cols>
    <col min="1" max="1" width="1.28515625" customWidth="1"/>
    <col min="2" max="2" width="7" customWidth="1"/>
    <col min="3" max="3" width="6.28515625" customWidth="1"/>
    <col min="4" max="4" width="13" customWidth="1"/>
    <col min="5" max="5" width="29.5703125" customWidth="1"/>
    <col min="6" max="6" width="10.28515625" customWidth="1"/>
    <col min="7" max="7" width="18.42578125" customWidth="1"/>
    <col min="8" max="8" width="10.140625" customWidth="1"/>
    <col min="9" max="9" width="10.140625" bestFit="1" customWidth="1"/>
    <col min="10" max="10" width="9.140625" hidden="1" customWidth="1"/>
    <col min="11" max="11" width="11" hidden="1" customWidth="1"/>
    <col min="12" max="12" width="10" hidden="1" customWidth="1"/>
    <col min="13" max="13" width="38.7109375" customWidth="1"/>
    <col min="14" max="18" width="7" customWidth="1"/>
  </cols>
  <sheetData>
    <row r="1" spans="2:25">
      <c r="E1" s="164" t="s">
        <v>186</v>
      </c>
    </row>
    <row r="2" spans="2:25">
      <c r="B2" s="219" t="s">
        <v>251</v>
      </c>
      <c r="C2" s="219"/>
      <c r="D2" s="219"/>
      <c r="E2" s="219"/>
      <c r="F2" s="219"/>
      <c r="G2" s="219"/>
      <c r="H2" s="219"/>
      <c r="I2" s="219"/>
      <c r="J2" s="219"/>
      <c r="K2" s="219"/>
      <c r="L2" s="219"/>
      <c r="M2" s="219"/>
    </row>
    <row r="3" spans="2:25">
      <c r="B3" s="219"/>
      <c r="C3" s="219"/>
      <c r="D3" s="219"/>
      <c r="E3" s="219"/>
      <c r="F3" s="219"/>
      <c r="G3" s="219"/>
      <c r="H3" s="219"/>
      <c r="I3" s="219"/>
      <c r="J3" s="219"/>
      <c r="K3" s="219"/>
      <c r="L3" s="219"/>
      <c r="M3" s="219"/>
    </row>
    <row r="4" spans="2:25">
      <c r="B4" s="165" t="s">
        <v>187</v>
      </c>
      <c r="C4" s="165"/>
      <c r="D4" s="156" t="s">
        <v>185</v>
      </c>
      <c r="E4" s="156" t="s">
        <v>188</v>
      </c>
      <c r="F4" s="156" t="s">
        <v>189</v>
      </c>
      <c r="G4" s="220" t="s">
        <v>190</v>
      </c>
      <c r="H4" s="221"/>
      <c r="I4" s="156" t="s">
        <v>151</v>
      </c>
      <c r="M4" s="160" t="s">
        <v>153</v>
      </c>
    </row>
    <row r="5" spans="2:25">
      <c r="B5" s="166"/>
      <c r="C5" s="166"/>
      <c r="D5" s="156">
        <v>1</v>
      </c>
      <c r="E5" s="156" t="s">
        <v>191</v>
      </c>
      <c r="F5" s="156">
        <v>1</v>
      </c>
      <c r="G5" s="156"/>
      <c r="H5" s="156">
        <v>1</v>
      </c>
      <c r="I5" s="156">
        <f>F5-H5</f>
        <v>0</v>
      </c>
      <c r="M5" s="160"/>
    </row>
    <row r="6" spans="2:25" ht="30.75" customHeight="1">
      <c r="B6" s="166"/>
      <c r="C6" s="166"/>
      <c r="D6" s="156">
        <v>2</v>
      </c>
      <c r="E6" s="167" t="s">
        <v>215</v>
      </c>
      <c r="F6" s="167">
        <v>5</v>
      </c>
      <c r="G6" s="167"/>
      <c r="H6" s="167">
        <v>4</v>
      </c>
      <c r="I6" s="156">
        <f t="shared" ref="I6:I12" si="0">F6-H6</f>
        <v>1</v>
      </c>
      <c r="M6" s="160"/>
    </row>
    <row r="7" spans="2:25" ht="46.5" customHeight="1">
      <c r="B7" s="168" t="s">
        <v>192</v>
      </c>
      <c r="C7" s="222" t="s">
        <v>193</v>
      </c>
      <c r="D7" s="167">
        <v>4</v>
      </c>
      <c r="E7" s="167" t="s">
        <v>220</v>
      </c>
      <c r="F7" s="167" t="s">
        <v>255</v>
      </c>
      <c r="G7" s="167" t="s">
        <v>250</v>
      </c>
      <c r="H7" s="167">
        <v>291</v>
      </c>
      <c r="I7" s="156">
        <v>24</v>
      </c>
      <c r="J7" s="169"/>
      <c r="K7" s="169"/>
      <c r="L7" s="169"/>
      <c r="M7" s="161" t="s">
        <v>226</v>
      </c>
    </row>
    <row r="8" spans="2:25" ht="51.75" customHeight="1">
      <c r="B8" s="170"/>
      <c r="C8" s="223"/>
      <c r="D8" s="167">
        <v>5</v>
      </c>
      <c r="E8" s="167" t="s">
        <v>194</v>
      </c>
      <c r="F8" s="167">
        <v>189</v>
      </c>
      <c r="G8" s="167"/>
      <c r="H8" s="167">
        <v>141</v>
      </c>
      <c r="I8" s="156">
        <v>50</v>
      </c>
      <c r="J8" s="169"/>
      <c r="K8" s="169"/>
      <c r="L8" s="169"/>
      <c r="M8" s="161" t="s">
        <v>225</v>
      </c>
      <c r="W8" s="76"/>
      <c r="X8" s="162"/>
      <c r="Y8" s="76"/>
    </row>
    <row r="9" spans="2:25" ht="60.75" customHeight="1">
      <c r="B9" s="170"/>
      <c r="C9" s="223"/>
      <c r="D9" s="167">
        <v>6</v>
      </c>
      <c r="E9" s="167" t="s">
        <v>195</v>
      </c>
      <c r="F9" s="167">
        <v>73</v>
      </c>
      <c r="G9" s="167"/>
      <c r="H9" s="167">
        <v>70</v>
      </c>
      <c r="I9" s="156">
        <v>2</v>
      </c>
      <c r="J9" s="169"/>
      <c r="K9" s="169"/>
      <c r="L9" s="169"/>
      <c r="M9" s="161" t="s">
        <v>216</v>
      </c>
      <c r="P9">
        <v>146</v>
      </c>
      <c r="W9" s="77"/>
      <c r="X9" s="162"/>
      <c r="Y9" s="77"/>
    </row>
    <row r="10" spans="2:25" ht="35.25" customHeight="1">
      <c r="B10" s="170"/>
      <c r="C10" s="223"/>
      <c r="D10" s="167">
        <v>7</v>
      </c>
      <c r="E10" s="167" t="s">
        <v>196</v>
      </c>
      <c r="F10" s="167">
        <v>1</v>
      </c>
      <c r="G10" s="167"/>
      <c r="H10" s="167">
        <v>0</v>
      </c>
      <c r="I10" s="156">
        <v>1</v>
      </c>
      <c r="J10" s="169"/>
      <c r="K10" s="169"/>
      <c r="L10" s="169"/>
      <c r="M10" s="161"/>
      <c r="P10">
        <v>4</v>
      </c>
      <c r="W10" s="78"/>
      <c r="X10" s="162"/>
      <c r="Y10" s="78"/>
    </row>
    <row r="11" spans="2:25" ht="35.25" customHeight="1">
      <c r="B11" s="170"/>
      <c r="C11" s="223"/>
      <c r="D11" s="167">
        <v>8</v>
      </c>
      <c r="E11" s="53" t="s">
        <v>55</v>
      </c>
      <c r="F11" s="167">
        <v>1</v>
      </c>
      <c r="G11" s="167"/>
      <c r="H11" s="167">
        <v>1</v>
      </c>
      <c r="I11" s="156">
        <f t="shared" si="0"/>
        <v>0</v>
      </c>
      <c r="J11" s="169"/>
      <c r="K11" s="169"/>
      <c r="L11" s="169"/>
      <c r="M11" s="161"/>
      <c r="W11" s="78"/>
      <c r="X11" s="162"/>
      <c r="Y11" s="78"/>
    </row>
    <row r="12" spans="2:25" ht="35.25" customHeight="1">
      <c r="B12" s="170"/>
      <c r="C12" s="223"/>
      <c r="D12" s="167">
        <v>9</v>
      </c>
      <c r="E12" s="53" t="s">
        <v>57</v>
      </c>
      <c r="F12" s="167">
        <v>1</v>
      </c>
      <c r="G12" s="167"/>
      <c r="H12" s="167">
        <v>1</v>
      </c>
      <c r="I12" s="156">
        <f t="shared" si="0"/>
        <v>0</v>
      </c>
      <c r="J12" s="169"/>
      <c r="K12" s="169"/>
      <c r="L12" s="169"/>
      <c r="M12" s="161"/>
      <c r="W12" s="78"/>
      <c r="X12" s="162"/>
      <c r="Y12" s="78"/>
    </row>
    <row r="13" spans="2:25">
      <c r="B13" s="171"/>
      <c r="C13" s="224"/>
      <c r="D13" s="167"/>
      <c r="E13" s="172" t="s">
        <v>197</v>
      </c>
      <c r="F13" s="172">
        <v>587</v>
      </c>
      <c r="G13" s="172"/>
      <c r="H13" s="172">
        <f>SUM(H5:H12)</f>
        <v>509</v>
      </c>
      <c r="I13" s="172">
        <f>SUM(I5:I12)</f>
        <v>78</v>
      </c>
      <c r="J13" s="172">
        <f>SUM(F13:I13)</f>
        <v>1174</v>
      </c>
      <c r="K13" s="172">
        <f>SUM(K7:K10)</f>
        <v>0</v>
      </c>
      <c r="L13" s="173">
        <f>SUM(L7:L10)</f>
        <v>0</v>
      </c>
      <c r="M13" s="161"/>
      <c r="W13" s="78"/>
      <c r="X13" s="162"/>
      <c r="Y13" s="78"/>
    </row>
    <row r="14" spans="2:25">
      <c r="D14" s="169"/>
      <c r="E14" s="169"/>
      <c r="F14" s="169"/>
      <c r="G14" s="169"/>
      <c r="H14" s="169"/>
      <c r="I14" s="169"/>
      <c r="J14" s="169"/>
      <c r="K14" s="169"/>
      <c r="L14" s="169"/>
      <c r="W14" s="78"/>
      <c r="X14" s="162"/>
      <c r="Y14" s="78"/>
    </row>
    <row r="15" spans="2:25">
      <c r="B15" s="165" t="s">
        <v>187</v>
      </c>
      <c r="C15" s="165"/>
      <c r="D15" s="156" t="s">
        <v>185</v>
      </c>
      <c r="E15" s="156" t="s">
        <v>188</v>
      </c>
      <c r="F15" s="156" t="s">
        <v>189</v>
      </c>
      <c r="G15" s="156" t="s">
        <v>190</v>
      </c>
      <c r="H15" s="156"/>
      <c r="I15" s="156" t="s">
        <v>151</v>
      </c>
      <c r="M15" s="160" t="s">
        <v>153</v>
      </c>
      <c r="W15" s="78"/>
      <c r="X15" s="162"/>
      <c r="Y15" s="78"/>
    </row>
    <row r="16" spans="2:25" ht="27.75" customHeight="1">
      <c r="B16" s="168" t="s">
        <v>192</v>
      </c>
      <c r="C16" s="222" t="s">
        <v>198</v>
      </c>
      <c r="D16" s="167">
        <v>1</v>
      </c>
      <c r="E16" s="167" t="s">
        <v>199</v>
      </c>
      <c r="F16" s="167">
        <f>F13</f>
        <v>587</v>
      </c>
      <c r="G16" s="167">
        <f>H13</f>
        <v>509</v>
      </c>
      <c r="H16" s="167"/>
      <c r="I16" s="167">
        <f>I13</f>
        <v>78</v>
      </c>
      <c r="M16" s="161"/>
      <c r="W16" s="78"/>
      <c r="X16" s="162"/>
      <c r="Y16" s="78"/>
    </row>
    <row r="17" spans="2:25" ht="118.5" customHeight="1">
      <c r="B17" s="170"/>
      <c r="C17" s="223"/>
      <c r="D17" s="167">
        <v>2</v>
      </c>
      <c r="E17" s="167" t="s">
        <v>200</v>
      </c>
      <c r="F17" s="167">
        <v>74</v>
      </c>
      <c r="G17" s="167">
        <v>31</v>
      </c>
      <c r="H17" s="167"/>
      <c r="I17" s="167">
        <v>44</v>
      </c>
      <c r="J17" s="174"/>
      <c r="K17" s="169"/>
      <c r="L17" s="169"/>
      <c r="M17" s="161" t="s">
        <v>235</v>
      </c>
      <c r="W17" s="78"/>
      <c r="X17" s="162"/>
      <c r="Y17" s="78"/>
    </row>
    <row r="18" spans="2:25">
      <c r="B18" s="171"/>
      <c r="C18" s="224"/>
      <c r="D18" s="156"/>
      <c r="E18" s="175" t="s">
        <v>197</v>
      </c>
      <c r="F18" s="175">
        <f t="shared" ref="F18:L18" si="1">SUM(F16:F17)</f>
        <v>661</v>
      </c>
      <c r="G18" s="175">
        <f>G16+G17</f>
        <v>540</v>
      </c>
      <c r="H18" s="175"/>
      <c r="I18" s="175">
        <f>I16+I17</f>
        <v>122</v>
      </c>
      <c r="J18" s="175">
        <f t="shared" si="1"/>
        <v>0</v>
      </c>
      <c r="K18" s="175">
        <f t="shared" si="1"/>
        <v>0</v>
      </c>
      <c r="L18" s="176">
        <f t="shared" si="1"/>
        <v>0</v>
      </c>
      <c r="M18" s="160"/>
      <c r="W18" s="77"/>
      <c r="X18" s="162"/>
      <c r="Y18" s="77"/>
    </row>
    <row r="19" spans="2:25">
      <c r="D19" s="157"/>
      <c r="E19" s="177"/>
      <c r="F19" s="177"/>
      <c r="G19" s="177"/>
      <c r="H19" s="177"/>
      <c r="I19" s="177"/>
      <c r="J19" s="177"/>
      <c r="K19" s="177"/>
      <c r="L19" s="177"/>
      <c r="M19" s="162"/>
      <c r="W19" s="78"/>
      <c r="X19" s="162"/>
      <c r="Y19" s="78"/>
    </row>
    <row r="20" spans="2:25">
      <c r="M20" s="162"/>
      <c r="W20" s="78"/>
      <c r="X20" s="162"/>
      <c r="Y20" s="78"/>
    </row>
    <row r="21" spans="2:25" ht="30">
      <c r="B21" s="161" t="s">
        <v>201</v>
      </c>
      <c r="C21" s="178"/>
      <c r="D21" s="156" t="s">
        <v>185</v>
      </c>
      <c r="E21" s="179" t="s">
        <v>202</v>
      </c>
      <c r="F21" s="156"/>
      <c r="G21" s="156"/>
      <c r="H21" s="156"/>
      <c r="I21" s="156"/>
      <c r="M21" s="160"/>
      <c r="W21" s="78"/>
      <c r="X21" s="162"/>
      <c r="Y21" s="78"/>
    </row>
    <row r="22" spans="2:25">
      <c r="B22" s="163"/>
      <c r="C22" s="180"/>
      <c r="D22" s="156">
        <v>1</v>
      </c>
      <c r="E22" s="179" t="s">
        <v>203</v>
      </c>
      <c r="F22" s="156">
        <v>8</v>
      </c>
      <c r="G22" s="156">
        <v>5</v>
      </c>
      <c r="H22" s="156"/>
      <c r="I22" s="156">
        <f>F22-G22</f>
        <v>3</v>
      </c>
      <c r="M22" s="160"/>
      <c r="W22" s="77"/>
      <c r="X22" s="162"/>
      <c r="Y22" s="77"/>
    </row>
    <row r="23" spans="2:25" ht="45">
      <c r="B23" s="163"/>
      <c r="C23" s="180"/>
      <c r="D23" s="156">
        <v>2</v>
      </c>
      <c r="E23" s="179" t="s">
        <v>204</v>
      </c>
      <c r="F23" s="156">
        <v>18</v>
      </c>
      <c r="G23" s="156">
        <v>6</v>
      </c>
      <c r="H23" s="156"/>
      <c r="I23" s="156">
        <f>F23-G23</f>
        <v>12</v>
      </c>
      <c r="M23" s="210" t="s">
        <v>233</v>
      </c>
      <c r="W23" s="77"/>
      <c r="X23" s="162"/>
      <c r="Y23" s="77"/>
    </row>
    <row r="24" spans="2:25">
      <c r="B24" s="163"/>
      <c r="C24" s="180"/>
      <c r="D24" s="156">
        <v>3</v>
      </c>
      <c r="E24" s="179" t="s">
        <v>205</v>
      </c>
      <c r="F24" s="156">
        <v>27</v>
      </c>
      <c r="G24" s="156">
        <v>17</v>
      </c>
      <c r="H24" s="156"/>
      <c r="I24" s="156">
        <f>F24-G24</f>
        <v>10</v>
      </c>
      <c r="M24" s="160"/>
      <c r="W24" s="77"/>
      <c r="X24" s="162"/>
      <c r="Y24" s="77"/>
    </row>
    <row r="25" spans="2:25">
      <c r="B25" s="163"/>
      <c r="C25" s="180"/>
      <c r="D25" s="175"/>
      <c r="E25" s="181" t="s">
        <v>206</v>
      </c>
      <c r="F25" s="175">
        <f>SUM(F22:F24)</f>
        <v>53</v>
      </c>
      <c r="G25" s="175">
        <f>SUM(G22:G24)</f>
        <v>28</v>
      </c>
      <c r="H25" s="175"/>
      <c r="I25" s="175">
        <f>F25-G25</f>
        <v>25</v>
      </c>
      <c r="J25" s="156">
        <f>SUM(J22:J24)</f>
        <v>0</v>
      </c>
      <c r="K25" s="156">
        <f>SUM(K22:K24)</f>
        <v>0</v>
      </c>
      <c r="L25" s="156">
        <f>SUM(L22:L24)</f>
        <v>0</v>
      </c>
      <c r="M25" s="160"/>
      <c r="W25" s="78"/>
      <c r="X25" s="162"/>
      <c r="Y25" s="78"/>
    </row>
    <row r="26" spans="2:25">
      <c r="B26" s="163"/>
      <c r="C26" s="180"/>
      <c r="D26" s="156"/>
      <c r="E26" s="179"/>
      <c r="F26" s="156"/>
      <c r="G26" s="156"/>
      <c r="H26" s="156"/>
      <c r="I26" s="156"/>
      <c r="M26" s="160"/>
      <c r="W26" s="78"/>
      <c r="X26" s="162"/>
      <c r="Y26" s="78"/>
    </row>
    <row r="27" spans="2:25">
      <c r="B27" s="182"/>
      <c r="C27" s="183"/>
      <c r="D27" s="156"/>
      <c r="E27" s="175" t="s">
        <v>184</v>
      </c>
      <c r="F27" s="175">
        <f>F18+F25</f>
        <v>714</v>
      </c>
      <c r="G27" s="175">
        <f>G18+G25</f>
        <v>568</v>
      </c>
      <c r="H27" s="175"/>
      <c r="I27" s="175">
        <f>I18+I25</f>
        <v>147</v>
      </c>
      <c r="J27" s="175">
        <f>SUM(J18:J21)</f>
        <v>0</v>
      </c>
      <c r="K27" s="175">
        <f>SUM(K18:K21)</f>
        <v>0</v>
      </c>
      <c r="L27" s="176">
        <f>SUM(L18:L21)</f>
        <v>0</v>
      </c>
      <c r="M27" s="160"/>
      <c r="W27" s="78"/>
      <c r="X27" s="162"/>
      <c r="Y27" s="78"/>
    </row>
    <row r="28" spans="2:25">
      <c r="B28" s="162"/>
      <c r="C28" s="162"/>
      <c r="D28" s="157"/>
      <c r="E28" s="177"/>
      <c r="F28" s="177"/>
      <c r="G28" s="177"/>
      <c r="H28" s="177"/>
      <c r="I28" s="177"/>
      <c r="J28" s="177"/>
      <c r="K28" s="177"/>
      <c r="L28" s="177"/>
      <c r="M28" s="162"/>
      <c r="W28" s="78"/>
      <c r="X28" s="162"/>
      <c r="Y28" s="78"/>
    </row>
    <row r="29" spans="2:25">
      <c r="B29" s="162"/>
      <c r="C29" s="162"/>
      <c r="D29" s="157"/>
      <c r="E29" s="177"/>
      <c r="F29" s="177"/>
      <c r="G29" s="177"/>
      <c r="H29" s="177"/>
      <c r="I29" s="177"/>
      <c r="J29" s="177"/>
      <c r="K29" s="177"/>
      <c r="L29" s="177"/>
      <c r="M29" s="162"/>
      <c r="W29" s="78"/>
      <c r="X29" s="162"/>
      <c r="Y29" s="78"/>
    </row>
    <row r="30" spans="2:25">
      <c r="B30" s="162"/>
      <c r="C30" s="162"/>
      <c r="D30" s="157"/>
      <c r="E30" s="177"/>
      <c r="F30" s="177"/>
      <c r="G30" s="177"/>
      <c r="H30" s="177"/>
      <c r="I30" s="177"/>
      <c r="J30" s="177"/>
      <c r="K30" s="177"/>
      <c r="L30" s="177"/>
      <c r="M30" s="162"/>
      <c r="W30" s="78"/>
      <c r="X30" s="162"/>
      <c r="Y30" s="78"/>
    </row>
    <row r="31" spans="2:25">
      <c r="B31" s="37"/>
      <c r="C31" s="162"/>
      <c r="D31" s="157"/>
      <c r="E31" s="177"/>
      <c r="F31" s="177"/>
      <c r="G31" s="177"/>
      <c r="H31" s="177"/>
      <c r="I31" s="177"/>
      <c r="J31" s="177"/>
      <c r="K31" s="177"/>
      <c r="L31" s="177"/>
      <c r="M31" s="162"/>
      <c r="W31" s="78"/>
      <c r="X31" s="162"/>
      <c r="Y31" s="78"/>
    </row>
    <row r="32" spans="2:25">
      <c r="B32" s="37"/>
      <c r="C32" s="162"/>
      <c r="D32" s="157"/>
      <c r="E32" s="177"/>
      <c r="F32" s="177"/>
      <c r="G32" s="177"/>
      <c r="H32" s="177"/>
      <c r="I32" s="177"/>
      <c r="J32" s="177"/>
      <c r="K32" s="177"/>
      <c r="L32" s="177"/>
      <c r="M32" s="162"/>
      <c r="W32" s="78"/>
      <c r="X32" s="162"/>
      <c r="Y32" s="78"/>
    </row>
    <row r="33" spans="2:25">
      <c r="B33" s="37"/>
      <c r="C33" s="162"/>
      <c r="D33" s="157"/>
      <c r="E33" s="177"/>
      <c r="F33" s="177"/>
      <c r="G33" s="177"/>
      <c r="H33" s="177"/>
      <c r="I33" s="177"/>
      <c r="J33" s="177"/>
      <c r="K33" s="177"/>
      <c r="L33" s="177"/>
      <c r="M33" s="162"/>
      <c r="W33" s="78"/>
      <c r="X33" s="162"/>
      <c r="Y33" s="78"/>
    </row>
    <row r="34" spans="2:25">
      <c r="B34" s="37"/>
      <c r="C34" s="162"/>
      <c r="D34" s="157"/>
      <c r="E34" s="177"/>
      <c r="F34" s="177"/>
      <c r="G34" s="177"/>
      <c r="H34" s="177"/>
      <c r="I34" s="177"/>
      <c r="J34" s="177"/>
      <c r="K34" s="177"/>
      <c r="L34" s="177"/>
      <c r="M34" s="162"/>
      <c r="W34" s="78"/>
      <c r="X34" s="162"/>
      <c r="Y34" s="78"/>
    </row>
    <row r="35" spans="2:25">
      <c r="B35" s="37"/>
      <c r="C35" s="162"/>
      <c r="D35" s="157"/>
      <c r="E35" s="177"/>
      <c r="F35" s="177"/>
      <c r="G35" s="177"/>
      <c r="H35" s="177"/>
      <c r="I35" s="177"/>
      <c r="J35" s="177"/>
      <c r="K35" s="177"/>
      <c r="L35" s="177"/>
      <c r="M35" s="162"/>
      <c r="W35" s="78"/>
      <c r="X35" s="162"/>
      <c r="Y35" s="78"/>
    </row>
    <row r="36" spans="2:25">
      <c r="B36" s="37"/>
      <c r="C36" s="162"/>
      <c r="D36" s="157"/>
      <c r="E36" s="177"/>
      <c r="F36" s="177"/>
      <c r="G36" s="177"/>
      <c r="H36" s="177"/>
      <c r="I36" s="177"/>
      <c r="J36" s="177"/>
      <c r="K36" s="177"/>
      <c r="L36" s="177"/>
      <c r="M36" s="162"/>
      <c r="W36" s="78"/>
      <c r="X36" s="162"/>
      <c r="Y36" s="78"/>
    </row>
    <row r="37" spans="2:25">
      <c r="B37" s="37"/>
      <c r="C37" s="162"/>
      <c r="D37" s="157"/>
      <c r="E37" s="177"/>
      <c r="F37" s="177"/>
      <c r="G37" s="177"/>
      <c r="H37" s="177"/>
      <c r="I37" s="177"/>
      <c r="J37" s="177"/>
      <c r="K37" s="177"/>
      <c r="L37" s="177"/>
      <c r="M37" s="162"/>
      <c r="W37" s="78"/>
      <c r="X37" s="162"/>
      <c r="Y37" s="78"/>
    </row>
    <row r="38" spans="2:25">
      <c r="B38" s="37"/>
      <c r="C38" s="162"/>
      <c r="D38" s="157"/>
      <c r="E38" s="177"/>
      <c r="F38" s="177"/>
      <c r="G38" s="177"/>
      <c r="H38" s="177"/>
      <c r="I38" s="177"/>
      <c r="J38" s="177"/>
      <c r="K38" s="177"/>
      <c r="L38" s="177"/>
      <c r="M38" s="162"/>
      <c r="W38" s="78"/>
      <c r="X38" s="162"/>
      <c r="Y38" s="78"/>
    </row>
    <row r="39" spans="2:25">
      <c r="B39" s="37"/>
      <c r="C39" s="162"/>
      <c r="D39" s="157"/>
      <c r="E39" s="177"/>
      <c r="F39" s="177"/>
      <c r="G39" s="177"/>
      <c r="H39" s="177"/>
      <c r="I39" s="177"/>
      <c r="J39" s="177"/>
      <c r="K39" s="177"/>
      <c r="L39" s="177"/>
      <c r="M39" s="162"/>
      <c r="W39" s="78"/>
      <c r="X39" s="162"/>
      <c r="Y39" s="78"/>
    </row>
    <row r="40" spans="2:25">
      <c r="B40" s="37"/>
      <c r="C40" s="162"/>
      <c r="D40" s="157"/>
      <c r="E40" s="177"/>
      <c r="F40" s="177"/>
      <c r="G40" s="177"/>
      <c r="H40" s="177"/>
      <c r="I40" s="177"/>
      <c r="J40" s="177"/>
      <c r="K40" s="177"/>
      <c r="L40" s="177"/>
      <c r="M40" s="162"/>
      <c r="W40" s="78"/>
      <c r="X40" s="162"/>
      <c r="Y40" s="78"/>
    </row>
    <row r="41" spans="2:25">
      <c r="B41" s="37"/>
      <c r="C41" s="162"/>
      <c r="D41" s="157"/>
      <c r="E41" s="177"/>
      <c r="F41" s="177"/>
      <c r="G41" s="177"/>
      <c r="H41" s="177"/>
      <c r="I41" s="177"/>
      <c r="J41" s="177"/>
      <c r="K41" s="177"/>
      <c r="L41" s="177"/>
      <c r="M41" s="162"/>
      <c r="W41" s="78"/>
      <c r="X41" s="162"/>
      <c r="Y41" s="78"/>
    </row>
    <row r="42" spans="2:25">
      <c r="B42" s="225" t="s">
        <v>207</v>
      </c>
      <c r="C42" s="225"/>
      <c r="D42" s="225"/>
      <c r="E42" s="225"/>
      <c r="F42" s="225"/>
      <c r="G42" s="225"/>
      <c r="H42" s="225"/>
      <c r="I42" s="225"/>
      <c r="J42" s="225"/>
      <c r="K42" s="225"/>
      <c r="L42" s="225"/>
      <c r="M42" s="225"/>
      <c r="N42" s="184"/>
      <c r="O42" s="184"/>
      <c r="P42" s="184"/>
      <c r="Q42" s="184"/>
      <c r="R42" s="184"/>
      <c r="S42" s="184"/>
      <c r="W42" s="78"/>
      <c r="X42" s="162"/>
      <c r="Y42" s="78"/>
    </row>
    <row r="43" spans="2:25">
      <c r="W43" s="77"/>
      <c r="X43" s="162"/>
      <c r="Y43" s="77"/>
    </row>
    <row r="44" spans="2:25">
      <c r="W44" s="85"/>
      <c r="X44" s="162"/>
      <c r="Y44" s="85"/>
    </row>
    <row r="45" spans="2:25">
      <c r="B45" s="159"/>
      <c r="W45" s="85"/>
      <c r="X45" s="162"/>
      <c r="Y45" s="85"/>
    </row>
    <row r="46" spans="2:25">
      <c r="W46" s="77"/>
      <c r="X46" s="162"/>
      <c r="Y46" s="77"/>
    </row>
    <row r="47" spans="2:25">
      <c r="W47" s="77"/>
      <c r="X47" s="162"/>
      <c r="Y47" s="77"/>
    </row>
    <row r="48" spans="2:25">
      <c r="W48" s="77"/>
      <c r="X48" s="162"/>
      <c r="Y48" s="77"/>
    </row>
    <row r="49" spans="23:25">
      <c r="W49" s="77"/>
      <c r="X49" s="162"/>
      <c r="Y49" s="77"/>
    </row>
    <row r="50" spans="23:25">
      <c r="W50" s="77"/>
      <c r="X50" s="162"/>
      <c r="Y50" s="77"/>
    </row>
    <row r="51" spans="23:25">
      <c r="W51" s="162"/>
      <c r="X51" s="162"/>
      <c r="Y51" s="162"/>
    </row>
  </sheetData>
  <mergeCells count="5">
    <mergeCell ref="B2:M3"/>
    <mergeCell ref="G4:H4"/>
    <mergeCell ref="C7:C13"/>
    <mergeCell ref="C16:C18"/>
    <mergeCell ref="B42:M42"/>
  </mergeCells>
  <pageMargins left="0.31496062992125984" right="0.31496062992125984"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dimension ref="A1:W73"/>
  <sheetViews>
    <sheetView view="pageBreakPreview" zoomScale="78" zoomScaleNormal="70" zoomScaleSheetLayoutView="78" workbookViewId="0">
      <pane xSplit="6" ySplit="9" topLeftCell="G19" activePane="bottomRight" state="frozen"/>
      <selection pane="topRight" activeCell="K1" sqref="K1"/>
      <selection pane="bottomLeft" activeCell="A10" sqref="A10"/>
      <selection pane="bottomRight" activeCell="D26" sqref="D26"/>
    </sheetView>
  </sheetViews>
  <sheetFormatPr defaultRowHeight="15"/>
  <cols>
    <col min="1" max="1" width="6.140625" customWidth="1"/>
    <col min="2" max="2" width="15.85546875" customWidth="1"/>
    <col min="3" max="3" width="10.5703125" customWidth="1"/>
    <col min="4" max="4" width="9.140625" customWidth="1"/>
    <col min="5" max="5" width="10.85546875" style="20" customWidth="1"/>
    <col min="6" max="9" width="9.140625" customWidth="1"/>
    <col min="11" max="11" width="9.7109375" bestFit="1" customWidth="1"/>
    <col min="12" max="12" width="50.140625" hidden="1" customWidth="1"/>
    <col min="13" max="20" width="0" hidden="1" customWidth="1"/>
  </cols>
  <sheetData>
    <row r="1" spans="1:16" ht="15.75" customHeight="1">
      <c r="A1" s="226" t="s">
        <v>252</v>
      </c>
      <c r="B1" s="227"/>
      <c r="C1" s="227"/>
      <c r="D1" s="227"/>
      <c r="E1" s="227"/>
      <c r="F1" s="227"/>
      <c r="G1" s="227"/>
      <c r="H1" s="227"/>
      <c r="I1" s="227"/>
      <c r="J1" s="227"/>
      <c r="K1" s="228"/>
    </row>
    <row r="2" spans="1:16" ht="15" customHeight="1">
      <c r="A2" s="4"/>
      <c r="B2" s="5" t="s">
        <v>0</v>
      </c>
      <c r="C2" s="229" t="s">
        <v>1</v>
      </c>
      <c r="D2" s="229"/>
      <c r="E2" s="229"/>
      <c r="F2" s="229"/>
      <c r="G2" s="229" t="s">
        <v>2</v>
      </c>
      <c r="H2" s="229"/>
      <c r="I2" s="229"/>
      <c r="J2" s="229"/>
      <c r="K2" s="8" t="s">
        <v>59</v>
      </c>
    </row>
    <row r="3" spans="1:16" ht="23.25" customHeight="1">
      <c r="A3" s="4"/>
      <c r="B3" s="5"/>
      <c r="C3" s="6" t="s">
        <v>3</v>
      </c>
      <c r="D3" s="236" t="s">
        <v>4</v>
      </c>
      <c r="E3" s="237"/>
      <c r="F3" s="7" t="s">
        <v>5</v>
      </c>
      <c r="G3" s="6" t="s">
        <v>3</v>
      </c>
      <c r="H3" s="229" t="s">
        <v>4</v>
      </c>
      <c r="I3" s="229"/>
      <c r="J3" s="7" t="s">
        <v>5</v>
      </c>
      <c r="K3" s="8"/>
    </row>
    <row r="4" spans="1:16" ht="57" customHeight="1">
      <c r="A4" s="4"/>
      <c r="B4" s="5"/>
      <c r="C4" s="6"/>
      <c r="D4" s="7"/>
      <c r="E4" s="21" t="s">
        <v>60</v>
      </c>
      <c r="F4" s="7"/>
      <c r="G4" s="8"/>
      <c r="H4" s="8" t="s">
        <v>6</v>
      </c>
      <c r="I4" s="8" t="s">
        <v>7</v>
      </c>
      <c r="J4" s="8"/>
      <c r="K4" s="8"/>
      <c r="L4" s="160" t="s">
        <v>224</v>
      </c>
    </row>
    <row r="5" spans="1:16">
      <c r="A5" s="4"/>
      <c r="B5" s="5"/>
      <c r="C5" s="5"/>
      <c r="D5" s="5"/>
      <c r="E5" s="22"/>
      <c r="F5" s="5"/>
      <c r="G5" s="8"/>
      <c r="H5" s="8"/>
      <c r="I5" s="8"/>
      <c r="J5" s="8"/>
      <c r="K5" s="8"/>
      <c r="L5" s="160"/>
    </row>
    <row r="6" spans="1:16" ht="22.5">
      <c r="A6" s="1">
        <v>1</v>
      </c>
      <c r="B6" s="9" t="s">
        <v>8</v>
      </c>
      <c r="C6" s="10">
        <v>1</v>
      </c>
      <c r="D6" s="10">
        <v>0</v>
      </c>
      <c r="E6" s="23"/>
      <c r="F6" s="10">
        <f>C6+D6+E6</f>
        <v>1</v>
      </c>
      <c r="G6" s="8">
        <v>1</v>
      </c>
      <c r="H6" s="8"/>
      <c r="I6" s="8"/>
      <c r="J6" s="8">
        <f>G6+H6</f>
        <v>1</v>
      </c>
      <c r="K6" s="8">
        <f>F6-J6</f>
        <v>0</v>
      </c>
      <c r="L6" s="160"/>
    </row>
    <row r="7" spans="1:16" ht="33.75">
      <c r="A7" s="1">
        <v>2</v>
      </c>
      <c r="B7" s="9" t="s">
        <v>9</v>
      </c>
      <c r="C7" s="10">
        <v>5</v>
      </c>
      <c r="D7" s="10">
        <v>0</v>
      </c>
      <c r="E7" s="23"/>
      <c r="F7" s="10">
        <f>C7+D7+E7</f>
        <v>5</v>
      </c>
      <c r="G7" s="8">
        <v>4</v>
      </c>
      <c r="H7" s="8"/>
      <c r="I7" s="8"/>
      <c r="J7" s="8">
        <f t="shared" ref="J7" si="0">G7+H7</f>
        <v>4</v>
      </c>
      <c r="K7" s="8">
        <f t="shared" ref="K7:K58" si="1">F7-J7</f>
        <v>1</v>
      </c>
      <c r="L7" s="160"/>
    </row>
    <row r="8" spans="1:16" ht="15.75">
      <c r="A8" s="1">
        <v>3</v>
      </c>
      <c r="B8" s="9" t="s">
        <v>10</v>
      </c>
      <c r="C8" s="11">
        <v>26</v>
      </c>
      <c r="D8" s="11">
        <v>7</v>
      </c>
      <c r="E8" s="24">
        <v>48</v>
      </c>
      <c r="F8" s="10">
        <f>C8+D8+E8</f>
        <v>81</v>
      </c>
      <c r="G8" s="8">
        <v>26</v>
      </c>
      <c r="H8" s="8">
        <v>37</v>
      </c>
      <c r="I8" s="8">
        <v>10</v>
      </c>
      <c r="J8" s="8">
        <f>G8+H8+I8</f>
        <v>73</v>
      </c>
      <c r="K8" s="8">
        <f t="shared" si="1"/>
        <v>8</v>
      </c>
      <c r="L8" s="45" t="s">
        <v>222</v>
      </c>
      <c r="M8" s="158" t="e">
        <f>IF(J8=#REF!,"yes","no")</f>
        <v>#REF!</v>
      </c>
      <c r="N8">
        <f>C8+D8</f>
        <v>33</v>
      </c>
      <c r="O8">
        <f>J8</f>
        <v>73</v>
      </c>
      <c r="P8" s="186">
        <f>O8-N8</f>
        <v>40</v>
      </c>
    </row>
    <row r="9" spans="1:16" ht="22.5">
      <c r="A9" s="1">
        <v>4</v>
      </c>
      <c r="B9" s="12" t="s">
        <v>11</v>
      </c>
      <c r="C9" s="13">
        <v>20</v>
      </c>
      <c r="D9" s="13">
        <v>0</v>
      </c>
      <c r="E9" s="25"/>
      <c r="F9" s="10">
        <f t="shared" ref="F9:F40" si="2">C9+D9+E9</f>
        <v>20</v>
      </c>
      <c r="G9" s="8">
        <v>9</v>
      </c>
      <c r="H9" s="8">
        <v>9</v>
      </c>
      <c r="I9" s="8">
        <v>1</v>
      </c>
      <c r="J9" s="8">
        <f t="shared" ref="J9:J55" si="3">G9+H9+I9</f>
        <v>19</v>
      </c>
      <c r="K9" s="8">
        <f t="shared" si="1"/>
        <v>1</v>
      </c>
      <c r="L9" s="160" t="s">
        <v>239</v>
      </c>
      <c r="M9" s="158" t="e">
        <f>IF(J9=#REF!,"yes","no")</f>
        <v>#REF!</v>
      </c>
      <c r="P9" s="186"/>
    </row>
    <row r="10" spans="1:16" ht="15.75">
      <c r="A10" s="1">
        <v>5</v>
      </c>
      <c r="B10" s="14" t="s">
        <v>12</v>
      </c>
      <c r="C10" s="11">
        <v>4</v>
      </c>
      <c r="D10" s="11">
        <v>0</v>
      </c>
      <c r="E10" s="24">
        <v>6</v>
      </c>
      <c r="F10" s="10">
        <f t="shared" si="2"/>
        <v>10</v>
      </c>
      <c r="G10" s="8">
        <v>0</v>
      </c>
      <c r="H10" s="8">
        <v>5</v>
      </c>
      <c r="I10" s="8">
        <v>4</v>
      </c>
      <c r="J10" s="8">
        <f t="shared" si="3"/>
        <v>9</v>
      </c>
      <c r="K10" s="8">
        <f t="shared" si="1"/>
        <v>1</v>
      </c>
      <c r="L10" s="160" t="s">
        <v>222</v>
      </c>
      <c r="M10" s="158" t="e">
        <f>IF(J10=#REF!,"yes","no")</f>
        <v>#REF!</v>
      </c>
      <c r="N10">
        <f t="shared" ref="N10:N45" si="4">C10+D10</f>
        <v>4</v>
      </c>
      <c r="O10">
        <f t="shared" ref="O10:O45" si="5">J10</f>
        <v>9</v>
      </c>
      <c r="P10" s="186">
        <f>O10-N10</f>
        <v>5</v>
      </c>
    </row>
    <row r="11" spans="1:16" ht="15.75">
      <c r="A11" s="1">
        <v>6</v>
      </c>
      <c r="B11" s="15" t="s">
        <v>13</v>
      </c>
      <c r="C11" s="13">
        <v>2</v>
      </c>
      <c r="D11" s="13">
        <v>1</v>
      </c>
      <c r="E11" s="25"/>
      <c r="F11" s="10">
        <f t="shared" si="2"/>
        <v>3</v>
      </c>
      <c r="G11" s="8">
        <v>1</v>
      </c>
      <c r="H11" s="8">
        <v>1</v>
      </c>
      <c r="I11" s="8"/>
      <c r="J11" s="8">
        <f t="shared" si="3"/>
        <v>2</v>
      </c>
      <c r="K11" s="8">
        <f t="shared" si="1"/>
        <v>1</v>
      </c>
      <c r="L11" s="160"/>
      <c r="M11" s="158" t="e">
        <f>IF(J11=#REF!,"yes","no")</f>
        <v>#REF!</v>
      </c>
      <c r="P11" s="186"/>
    </row>
    <row r="12" spans="1:16" ht="15.75">
      <c r="A12" s="1">
        <v>7</v>
      </c>
      <c r="B12" s="16" t="s">
        <v>14</v>
      </c>
      <c r="C12" s="11">
        <v>4</v>
      </c>
      <c r="D12" s="11">
        <v>3</v>
      </c>
      <c r="E12" s="24">
        <v>9</v>
      </c>
      <c r="F12" s="10">
        <f t="shared" si="2"/>
        <v>16</v>
      </c>
      <c r="G12" s="8">
        <v>3</v>
      </c>
      <c r="H12" s="8">
        <v>4</v>
      </c>
      <c r="I12" s="8">
        <v>5</v>
      </c>
      <c r="J12" s="8">
        <f t="shared" si="3"/>
        <v>12</v>
      </c>
      <c r="K12" s="8">
        <f t="shared" si="1"/>
        <v>4</v>
      </c>
      <c r="L12" s="160" t="s">
        <v>222</v>
      </c>
      <c r="M12" s="158" t="e">
        <f>IF(J12=#REF!,"yes","no")</f>
        <v>#REF!</v>
      </c>
      <c r="N12">
        <f t="shared" si="4"/>
        <v>7</v>
      </c>
      <c r="O12">
        <f t="shared" si="5"/>
        <v>12</v>
      </c>
      <c r="P12" s="186">
        <f t="shared" ref="P12:P13" si="6">O12-N12</f>
        <v>5</v>
      </c>
    </row>
    <row r="13" spans="1:16" ht="22.5">
      <c r="A13" s="1">
        <v>8</v>
      </c>
      <c r="B13" s="16" t="s">
        <v>15</v>
      </c>
      <c r="C13" s="11">
        <v>3</v>
      </c>
      <c r="D13" s="11">
        <v>0</v>
      </c>
      <c r="E13" s="24">
        <v>6</v>
      </c>
      <c r="F13" s="10">
        <f t="shared" si="2"/>
        <v>9</v>
      </c>
      <c r="G13" s="8">
        <v>2</v>
      </c>
      <c r="H13" s="8">
        <v>0</v>
      </c>
      <c r="I13" s="8">
        <v>4</v>
      </c>
      <c r="J13" s="8">
        <f t="shared" si="3"/>
        <v>6</v>
      </c>
      <c r="K13" s="8">
        <f t="shared" si="1"/>
        <v>3</v>
      </c>
      <c r="L13" s="160" t="s">
        <v>222</v>
      </c>
      <c r="M13" s="158" t="e">
        <f>IF(J13=#REF!,"yes","no")</f>
        <v>#REF!</v>
      </c>
      <c r="N13">
        <f t="shared" si="4"/>
        <v>3</v>
      </c>
      <c r="O13">
        <f t="shared" si="5"/>
        <v>6</v>
      </c>
      <c r="P13" s="186">
        <f t="shared" si="6"/>
        <v>3</v>
      </c>
    </row>
    <row r="14" spans="1:16" ht="15.75">
      <c r="A14" s="1">
        <v>9</v>
      </c>
      <c r="B14" s="17" t="s">
        <v>16</v>
      </c>
      <c r="C14" s="13">
        <v>1</v>
      </c>
      <c r="D14" s="13">
        <v>0</v>
      </c>
      <c r="E14" s="25"/>
      <c r="F14" s="10">
        <f t="shared" si="2"/>
        <v>1</v>
      </c>
      <c r="G14" s="8">
        <v>5</v>
      </c>
      <c r="H14" s="8">
        <v>2</v>
      </c>
      <c r="I14" s="8"/>
      <c r="J14" s="8">
        <f t="shared" si="3"/>
        <v>7</v>
      </c>
      <c r="K14" s="8">
        <f t="shared" si="1"/>
        <v>-6</v>
      </c>
      <c r="L14" s="160"/>
      <c r="M14" s="158" t="e">
        <f>IF(J14=#REF!,"yes","no")</f>
        <v>#REF!</v>
      </c>
      <c r="P14" s="186"/>
    </row>
    <row r="15" spans="1:16" ht="15.75">
      <c r="A15" s="1">
        <v>10</v>
      </c>
      <c r="B15" s="16" t="s">
        <v>17</v>
      </c>
      <c r="C15" s="11">
        <v>1</v>
      </c>
      <c r="D15" s="11">
        <v>1</v>
      </c>
      <c r="E15" s="24"/>
      <c r="F15" s="10">
        <f t="shared" si="2"/>
        <v>2</v>
      </c>
      <c r="G15" s="8">
        <v>2</v>
      </c>
      <c r="H15" s="8">
        <v>1</v>
      </c>
      <c r="I15" s="8"/>
      <c r="J15" s="8">
        <f t="shared" si="3"/>
        <v>3</v>
      </c>
      <c r="K15" s="8">
        <f t="shared" si="1"/>
        <v>-1</v>
      </c>
      <c r="L15" s="160"/>
      <c r="M15" s="158" t="e">
        <f>IF(J15=#REF!,"yes","no")</f>
        <v>#REF!</v>
      </c>
      <c r="P15" s="186"/>
    </row>
    <row r="16" spans="1:16" ht="15.75">
      <c r="A16" s="1">
        <v>11</v>
      </c>
      <c r="B16" s="15" t="s">
        <v>18</v>
      </c>
      <c r="C16" s="13">
        <v>2</v>
      </c>
      <c r="D16" s="13">
        <v>0</v>
      </c>
      <c r="E16" s="25">
        <v>4</v>
      </c>
      <c r="F16" s="10">
        <f t="shared" si="2"/>
        <v>6</v>
      </c>
      <c r="G16" s="8">
        <v>0</v>
      </c>
      <c r="H16" s="8">
        <v>3</v>
      </c>
      <c r="I16" s="8">
        <v>1</v>
      </c>
      <c r="J16" s="8">
        <f t="shared" si="3"/>
        <v>4</v>
      </c>
      <c r="K16" s="8">
        <f t="shared" si="1"/>
        <v>2</v>
      </c>
      <c r="L16" s="160" t="s">
        <v>222</v>
      </c>
      <c r="M16" s="158" t="e">
        <f>IF(J16=#REF!,"yes","no")</f>
        <v>#REF!</v>
      </c>
      <c r="N16">
        <f t="shared" si="4"/>
        <v>2</v>
      </c>
      <c r="O16">
        <f t="shared" si="5"/>
        <v>4</v>
      </c>
      <c r="P16" s="186">
        <f>O16-N16</f>
        <v>2</v>
      </c>
    </row>
    <row r="17" spans="1:16" ht="22.5">
      <c r="A17" s="1">
        <v>12</v>
      </c>
      <c r="B17" s="16" t="s">
        <v>19</v>
      </c>
      <c r="C17" s="11">
        <v>3</v>
      </c>
      <c r="D17" s="11">
        <v>7</v>
      </c>
      <c r="E17" s="24"/>
      <c r="F17" s="10">
        <f t="shared" si="2"/>
        <v>10</v>
      </c>
      <c r="G17" s="8">
        <v>2</v>
      </c>
      <c r="H17" s="8">
        <v>6</v>
      </c>
      <c r="I17" s="8"/>
      <c r="J17" s="8">
        <f t="shared" si="3"/>
        <v>8</v>
      </c>
      <c r="K17" s="8">
        <f t="shared" si="1"/>
        <v>2</v>
      </c>
      <c r="L17" s="160" t="s">
        <v>223</v>
      </c>
      <c r="M17" s="158" t="e">
        <f>IF(J17=#REF!,"yes","no")</f>
        <v>#REF!</v>
      </c>
      <c r="P17" s="186"/>
    </row>
    <row r="18" spans="1:16" ht="45">
      <c r="A18" s="1">
        <v>13</v>
      </c>
      <c r="B18" s="15" t="s">
        <v>20</v>
      </c>
      <c r="C18" s="13">
        <v>2</v>
      </c>
      <c r="D18" s="13">
        <v>0</v>
      </c>
      <c r="E18" s="25"/>
      <c r="F18" s="10">
        <f t="shared" si="2"/>
        <v>2</v>
      </c>
      <c r="G18" s="8">
        <v>0</v>
      </c>
      <c r="H18" s="8">
        <v>0</v>
      </c>
      <c r="I18" s="8">
        <v>0</v>
      </c>
      <c r="J18" s="8">
        <v>0</v>
      </c>
      <c r="K18" s="8">
        <v>1</v>
      </c>
      <c r="L18" s="210" t="s">
        <v>246</v>
      </c>
      <c r="M18" s="158" t="e">
        <f>IF(J18=#REF!,"yes","no")</f>
        <v>#REF!</v>
      </c>
      <c r="P18" s="186"/>
    </row>
    <row r="19" spans="1:16" ht="15.75">
      <c r="A19" s="1">
        <v>14</v>
      </c>
      <c r="B19" s="15" t="s">
        <v>21</v>
      </c>
      <c r="C19" s="13">
        <v>3</v>
      </c>
      <c r="D19" s="13">
        <v>0</v>
      </c>
      <c r="E19" s="25">
        <v>11</v>
      </c>
      <c r="F19" s="10">
        <f t="shared" si="2"/>
        <v>14</v>
      </c>
      <c r="G19" s="8">
        <v>3</v>
      </c>
      <c r="H19" s="8">
        <v>1</v>
      </c>
      <c r="I19" s="8">
        <v>1</v>
      </c>
      <c r="J19" s="8">
        <f t="shared" si="3"/>
        <v>5</v>
      </c>
      <c r="K19" s="8">
        <f t="shared" si="1"/>
        <v>9</v>
      </c>
      <c r="L19" s="160" t="s">
        <v>222</v>
      </c>
      <c r="M19" s="158" t="e">
        <f>IF(J19=#REF!,"yes","no")</f>
        <v>#REF!</v>
      </c>
      <c r="N19">
        <f t="shared" si="4"/>
        <v>3</v>
      </c>
      <c r="O19">
        <f t="shared" si="5"/>
        <v>5</v>
      </c>
      <c r="P19" s="186">
        <f t="shared" ref="P19:P25" si="7">O19-N19</f>
        <v>2</v>
      </c>
    </row>
    <row r="20" spans="1:16" ht="15.75">
      <c r="A20" s="1">
        <v>15</v>
      </c>
      <c r="B20" s="15" t="s">
        <v>22</v>
      </c>
      <c r="C20" s="13">
        <v>15</v>
      </c>
      <c r="D20" s="13">
        <v>0</v>
      </c>
      <c r="E20" s="25">
        <v>6</v>
      </c>
      <c r="F20" s="10">
        <f t="shared" si="2"/>
        <v>21</v>
      </c>
      <c r="G20" s="8">
        <v>11</v>
      </c>
      <c r="H20" s="8">
        <v>7</v>
      </c>
      <c r="I20" s="8">
        <v>1</v>
      </c>
      <c r="J20" s="8">
        <f t="shared" si="3"/>
        <v>19</v>
      </c>
      <c r="K20" s="8">
        <f t="shared" si="1"/>
        <v>2</v>
      </c>
      <c r="L20" s="160" t="s">
        <v>222</v>
      </c>
      <c r="M20" s="158" t="e">
        <f>IF(J20=#REF!,"yes","no")</f>
        <v>#REF!</v>
      </c>
      <c r="N20">
        <f t="shared" si="4"/>
        <v>15</v>
      </c>
      <c r="O20">
        <f t="shared" si="5"/>
        <v>19</v>
      </c>
      <c r="P20" s="186">
        <f t="shared" si="7"/>
        <v>4</v>
      </c>
    </row>
    <row r="21" spans="1:16" ht="15.75">
      <c r="A21" s="1">
        <v>16</v>
      </c>
      <c r="B21" s="15" t="s">
        <v>23</v>
      </c>
      <c r="C21" s="13">
        <v>9</v>
      </c>
      <c r="D21" s="13">
        <v>6</v>
      </c>
      <c r="E21" s="25">
        <v>4</v>
      </c>
      <c r="F21" s="10">
        <f t="shared" si="2"/>
        <v>19</v>
      </c>
      <c r="G21" s="8">
        <v>8</v>
      </c>
      <c r="H21" s="8">
        <v>7</v>
      </c>
      <c r="I21" s="8">
        <v>1</v>
      </c>
      <c r="J21" s="8">
        <f t="shared" si="3"/>
        <v>16</v>
      </c>
      <c r="K21" s="8">
        <f t="shared" si="1"/>
        <v>3</v>
      </c>
      <c r="L21" s="160" t="s">
        <v>236</v>
      </c>
      <c r="M21" s="158" t="e">
        <f>IF(J21=#REF!,"yes","no")</f>
        <v>#REF!</v>
      </c>
      <c r="N21">
        <f t="shared" si="4"/>
        <v>15</v>
      </c>
      <c r="O21">
        <f t="shared" si="5"/>
        <v>16</v>
      </c>
      <c r="P21" s="186">
        <v>0</v>
      </c>
    </row>
    <row r="22" spans="1:16" ht="15.75">
      <c r="A22" s="1">
        <v>17</v>
      </c>
      <c r="B22" s="15" t="s">
        <v>24</v>
      </c>
      <c r="C22" s="13">
        <v>2</v>
      </c>
      <c r="D22" s="13">
        <v>0</v>
      </c>
      <c r="E22" s="25">
        <v>8</v>
      </c>
      <c r="F22" s="10">
        <f t="shared" si="2"/>
        <v>10</v>
      </c>
      <c r="G22" s="8">
        <v>0</v>
      </c>
      <c r="H22" s="8">
        <v>2</v>
      </c>
      <c r="I22" s="8">
        <v>1</v>
      </c>
      <c r="J22" s="8">
        <f t="shared" si="3"/>
        <v>3</v>
      </c>
      <c r="K22" s="8">
        <f t="shared" si="1"/>
        <v>7</v>
      </c>
      <c r="L22" s="160" t="s">
        <v>222</v>
      </c>
      <c r="M22" s="158" t="e">
        <f>IF(J22=#REF!,"yes","no")</f>
        <v>#REF!</v>
      </c>
      <c r="N22">
        <f t="shared" si="4"/>
        <v>2</v>
      </c>
      <c r="O22">
        <f t="shared" si="5"/>
        <v>3</v>
      </c>
      <c r="P22" s="186">
        <f t="shared" si="7"/>
        <v>1</v>
      </c>
    </row>
    <row r="23" spans="1:16" ht="22.5">
      <c r="A23" s="1">
        <v>18</v>
      </c>
      <c r="B23" s="15" t="s">
        <v>25</v>
      </c>
      <c r="C23" s="13">
        <v>1</v>
      </c>
      <c r="D23" s="13">
        <v>0</v>
      </c>
      <c r="E23" s="25">
        <v>5</v>
      </c>
      <c r="F23" s="10">
        <f t="shared" si="2"/>
        <v>6</v>
      </c>
      <c r="G23" s="8">
        <v>1</v>
      </c>
      <c r="H23" s="8">
        <v>0</v>
      </c>
      <c r="I23" s="8">
        <v>0</v>
      </c>
      <c r="J23" s="8">
        <f t="shared" si="3"/>
        <v>1</v>
      </c>
      <c r="K23" s="8">
        <f t="shared" si="1"/>
        <v>5</v>
      </c>
      <c r="L23" s="160" t="s">
        <v>222</v>
      </c>
      <c r="M23" s="158" t="e">
        <f>IF(J23=#REF!,"yes","no")</f>
        <v>#REF!</v>
      </c>
      <c r="N23">
        <f t="shared" si="4"/>
        <v>1</v>
      </c>
      <c r="O23">
        <f t="shared" si="5"/>
        <v>1</v>
      </c>
      <c r="P23" s="186">
        <f t="shared" si="7"/>
        <v>0</v>
      </c>
    </row>
    <row r="24" spans="1:16" ht="15.75">
      <c r="A24" s="1">
        <v>19</v>
      </c>
      <c r="B24" s="9" t="s">
        <v>26</v>
      </c>
      <c r="C24" s="10">
        <v>1</v>
      </c>
      <c r="D24" s="10">
        <v>0</v>
      </c>
      <c r="E24" s="23">
        <v>15</v>
      </c>
      <c r="F24" s="10">
        <f t="shared" si="2"/>
        <v>16</v>
      </c>
      <c r="G24" s="8">
        <v>0</v>
      </c>
      <c r="H24" s="8">
        <v>2</v>
      </c>
      <c r="I24" s="8"/>
      <c r="J24" s="8">
        <f t="shared" si="3"/>
        <v>2</v>
      </c>
      <c r="K24" s="8">
        <f t="shared" si="1"/>
        <v>14</v>
      </c>
      <c r="L24" s="160" t="s">
        <v>222</v>
      </c>
      <c r="M24" s="158" t="e">
        <f>IF(J24=#REF!,"yes","no")</f>
        <v>#REF!</v>
      </c>
      <c r="N24">
        <f t="shared" si="4"/>
        <v>1</v>
      </c>
      <c r="O24">
        <f t="shared" si="5"/>
        <v>2</v>
      </c>
      <c r="P24" s="186">
        <f t="shared" si="7"/>
        <v>1</v>
      </c>
    </row>
    <row r="25" spans="1:16" ht="15.75">
      <c r="A25" s="1">
        <v>20</v>
      </c>
      <c r="B25" s="16" t="s">
        <v>27</v>
      </c>
      <c r="C25" s="11">
        <v>4</v>
      </c>
      <c r="D25" s="11">
        <v>0</v>
      </c>
      <c r="E25" s="24">
        <v>12</v>
      </c>
      <c r="F25" s="10">
        <f t="shared" si="2"/>
        <v>16</v>
      </c>
      <c r="G25" s="8">
        <v>0</v>
      </c>
      <c r="H25" s="8">
        <v>5</v>
      </c>
      <c r="I25" s="8">
        <v>6</v>
      </c>
      <c r="J25" s="8">
        <f t="shared" si="3"/>
        <v>11</v>
      </c>
      <c r="K25" s="8">
        <f t="shared" si="1"/>
        <v>5</v>
      </c>
      <c r="L25" s="160" t="s">
        <v>222</v>
      </c>
      <c r="M25" s="158" t="e">
        <f>IF(J25=#REF!,"yes","no")</f>
        <v>#REF!</v>
      </c>
      <c r="N25">
        <f t="shared" si="4"/>
        <v>4</v>
      </c>
      <c r="O25">
        <f t="shared" si="5"/>
        <v>11</v>
      </c>
      <c r="P25" s="186">
        <f t="shared" si="7"/>
        <v>7</v>
      </c>
    </row>
    <row r="26" spans="1:16" ht="15.75">
      <c r="A26" s="1">
        <v>21</v>
      </c>
      <c r="B26" s="16" t="s">
        <v>28</v>
      </c>
      <c r="C26" s="11">
        <v>18</v>
      </c>
      <c r="D26" s="11">
        <v>5</v>
      </c>
      <c r="E26" s="24"/>
      <c r="F26" s="10">
        <f t="shared" si="2"/>
        <v>23</v>
      </c>
      <c r="G26" s="8">
        <v>13</v>
      </c>
      <c r="H26" s="8">
        <v>9</v>
      </c>
      <c r="I26" s="8"/>
      <c r="J26" s="8">
        <f t="shared" si="3"/>
        <v>22</v>
      </c>
      <c r="K26" s="8">
        <f t="shared" si="1"/>
        <v>1</v>
      </c>
      <c r="L26" s="160"/>
      <c r="M26" s="158" t="e">
        <f>IF(J26=#REF!,"yes","no")</f>
        <v>#REF!</v>
      </c>
      <c r="P26" s="186"/>
    </row>
    <row r="27" spans="1:16" ht="15.75">
      <c r="A27" s="1">
        <v>22</v>
      </c>
      <c r="B27" s="18" t="s">
        <v>29</v>
      </c>
      <c r="C27" s="11">
        <v>1</v>
      </c>
      <c r="D27" s="11">
        <v>0</v>
      </c>
      <c r="E27" s="24"/>
      <c r="F27" s="10">
        <f t="shared" si="2"/>
        <v>1</v>
      </c>
      <c r="G27" s="8">
        <v>1</v>
      </c>
      <c r="H27" s="8">
        <v>1</v>
      </c>
      <c r="I27" s="8">
        <v>1</v>
      </c>
      <c r="J27" s="8">
        <f t="shared" si="3"/>
        <v>3</v>
      </c>
      <c r="K27" s="8">
        <f t="shared" si="1"/>
        <v>-2</v>
      </c>
      <c r="L27" s="160"/>
      <c r="M27" s="158" t="e">
        <f>IF(J27=#REF!,"yes","no")</f>
        <v>#REF!</v>
      </c>
      <c r="P27" s="186"/>
    </row>
    <row r="28" spans="1:16" ht="22.5">
      <c r="A28" s="1">
        <v>23</v>
      </c>
      <c r="B28" s="9" t="s">
        <v>30</v>
      </c>
      <c r="C28" s="10">
        <v>7</v>
      </c>
      <c r="D28" s="10">
        <v>9</v>
      </c>
      <c r="E28" s="23">
        <v>6</v>
      </c>
      <c r="F28" s="10">
        <f t="shared" si="2"/>
        <v>22</v>
      </c>
      <c r="G28" s="8">
        <v>4</v>
      </c>
      <c r="H28" s="8">
        <v>16</v>
      </c>
      <c r="I28" s="8"/>
      <c r="J28" s="8">
        <f t="shared" si="3"/>
        <v>20</v>
      </c>
      <c r="K28" s="8">
        <f t="shared" si="1"/>
        <v>2</v>
      </c>
      <c r="L28" s="160" t="s">
        <v>222</v>
      </c>
      <c r="M28" s="158" t="e">
        <f>IF(J28=#REF!,"yes","no")</f>
        <v>#REF!</v>
      </c>
      <c r="N28">
        <f t="shared" si="4"/>
        <v>16</v>
      </c>
      <c r="O28">
        <f t="shared" si="5"/>
        <v>20</v>
      </c>
      <c r="P28" s="186">
        <f>O28-N28</f>
        <v>4</v>
      </c>
    </row>
    <row r="29" spans="1:16" ht="15.75">
      <c r="A29" s="1">
        <v>24</v>
      </c>
      <c r="B29" s="9" t="s">
        <v>31</v>
      </c>
      <c r="C29" s="10">
        <v>0</v>
      </c>
      <c r="D29" s="10">
        <v>6</v>
      </c>
      <c r="E29" s="23"/>
      <c r="F29" s="10">
        <f t="shared" si="2"/>
        <v>6</v>
      </c>
      <c r="G29" s="8">
        <v>5</v>
      </c>
      <c r="H29" s="8">
        <v>8</v>
      </c>
      <c r="I29" s="8"/>
      <c r="J29" s="8">
        <f t="shared" si="3"/>
        <v>13</v>
      </c>
      <c r="K29" s="8">
        <f t="shared" si="1"/>
        <v>-7</v>
      </c>
      <c r="L29" s="160"/>
      <c r="M29" s="158" t="e">
        <f>IF(J29=#REF!,"yes","no")</f>
        <v>#REF!</v>
      </c>
      <c r="P29" s="186"/>
    </row>
    <row r="30" spans="1:16" ht="33.75">
      <c r="A30" s="1">
        <f>A29+1</f>
        <v>25</v>
      </c>
      <c r="B30" s="18" t="s">
        <v>32</v>
      </c>
      <c r="C30" s="11">
        <v>11</v>
      </c>
      <c r="D30" s="11">
        <v>8</v>
      </c>
      <c r="E30" s="24"/>
      <c r="F30" s="10">
        <f t="shared" si="2"/>
        <v>19</v>
      </c>
      <c r="G30" s="8">
        <v>11</v>
      </c>
      <c r="H30" s="8">
        <v>8</v>
      </c>
      <c r="I30" s="8"/>
      <c r="J30" s="8">
        <f t="shared" si="3"/>
        <v>19</v>
      </c>
      <c r="K30" s="8">
        <f t="shared" si="1"/>
        <v>0</v>
      </c>
      <c r="L30" s="160"/>
      <c r="M30" s="158" t="e">
        <f>IF(J30=#REF!,"yes","no")</f>
        <v>#REF!</v>
      </c>
      <c r="P30" s="186"/>
    </row>
    <row r="31" spans="1:16" ht="15.75">
      <c r="A31" s="1">
        <f t="shared" ref="A31:A38" si="8">A30+1</f>
        <v>26</v>
      </c>
      <c r="B31" s="12" t="s">
        <v>33</v>
      </c>
      <c r="C31" s="13">
        <v>10</v>
      </c>
      <c r="D31" s="13">
        <v>5</v>
      </c>
      <c r="E31" s="25">
        <v>2</v>
      </c>
      <c r="F31" s="10">
        <f t="shared" si="2"/>
        <v>17</v>
      </c>
      <c r="G31" s="8">
        <v>7</v>
      </c>
      <c r="H31" s="8">
        <v>12</v>
      </c>
      <c r="I31" s="8"/>
      <c r="J31" s="8">
        <f t="shared" si="3"/>
        <v>19</v>
      </c>
      <c r="K31" s="8">
        <f t="shared" si="1"/>
        <v>-2</v>
      </c>
      <c r="L31" s="160"/>
      <c r="M31" s="158" t="e">
        <f>IF(J31=#REF!,"yes","no")</f>
        <v>#REF!</v>
      </c>
      <c r="N31">
        <f t="shared" si="4"/>
        <v>15</v>
      </c>
      <c r="O31">
        <f t="shared" si="5"/>
        <v>19</v>
      </c>
      <c r="P31" s="186">
        <f>O31-N31</f>
        <v>4</v>
      </c>
    </row>
    <row r="32" spans="1:16" ht="22.5">
      <c r="A32" s="1">
        <f t="shared" si="8"/>
        <v>27</v>
      </c>
      <c r="B32" s="12" t="s">
        <v>34</v>
      </c>
      <c r="C32" s="13">
        <v>3</v>
      </c>
      <c r="D32" s="13">
        <v>1</v>
      </c>
      <c r="E32" s="25"/>
      <c r="F32" s="10">
        <f t="shared" si="2"/>
        <v>4</v>
      </c>
      <c r="G32" s="8">
        <v>2</v>
      </c>
      <c r="H32" s="8">
        <v>2</v>
      </c>
      <c r="I32" s="8"/>
      <c r="J32" s="8">
        <f t="shared" si="3"/>
        <v>4</v>
      </c>
      <c r="K32" s="8">
        <f t="shared" si="1"/>
        <v>0</v>
      </c>
      <c r="L32" s="160"/>
      <c r="M32" s="158" t="e">
        <f>IF(J32=#REF!,"yes","no")</f>
        <v>#REF!</v>
      </c>
      <c r="P32" s="186"/>
    </row>
    <row r="33" spans="1:19" ht="21">
      <c r="A33" s="1">
        <v>28</v>
      </c>
      <c r="B33" s="216" t="s">
        <v>35</v>
      </c>
      <c r="C33" s="13">
        <v>6</v>
      </c>
      <c r="D33" s="13">
        <v>1</v>
      </c>
      <c r="E33" s="25"/>
      <c r="F33" s="10">
        <f t="shared" si="2"/>
        <v>7</v>
      </c>
      <c r="G33" s="8">
        <v>1</v>
      </c>
      <c r="H33" s="8">
        <v>4</v>
      </c>
      <c r="I33" s="8">
        <v>3</v>
      </c>
      <c r="J33" s="8">
        <f t="shared" si="3"/>
        <v>8</v>
      </c>
      <c r="K33" s="8">
        <f t="shared" si="1"/>
        <v>-1</v>
      </c>
      <c r="L33" s="160" t="s">
        <v>240</v>
      </c>
      <c r="M33" s="158" t="e">
        <f>IF(J33=#REF!,"yes","no")</f>
        <v>#REF!</v>
      </c>
      <c r="P33" s="186"/>
    </row>
    <row r="34" spans="1:19" ht="15.75">
      <c r="A34" s="1">
        <v>29</v>
      </c>
      <c r="B34" s="12" t="s">
        <v>36</v>
      </c>
      <c r="C34" s="13">
        <v>5</v>
      </c>
      <c r="D34" s="13">
        <v>0</v>
      </c>
      <c r="E34" s="25"/>
      <c r="F34" s="10">
        <f t="shared" si="2"/>
        <v>5</v>
      </c>
      <c r="G34" s="8">
        <v>4</v>
      </c>
      <c r="H34" s="8">
        <v>4</v>
      </c>
      <c r="I34" s="8"/>
      <c r="J34" s="8">
        <f t="shared" si="3"/>
        <v>8</v>
      </c>
      <c r="K34" s="8">
        <f t="shared" si="1"/>
        <v>-3</v>
      </c>
      <c r="L34" s="160"/>
      <c r="M34" s="158" t="e">
        <f>IF(J34=#REF!,"yes","no")</f>
        <v>#REF!</v>
      </c>
      <c r="P34" s="186"/>
    </row>
    <row r="35" spans="1:19" ht="15.75">
      <c r="A35" s="1">
        <f t="shared" si="8"/>
        <v>30</v>
      </c>
      <c r="B35" s="12" t="s">
        <v>37</v>
      </c>
      <c r="C35" s="13">
        <v>10</v>
      </c>
      <c r="D35" s="13">
        <v>1</v>
      </c>
      <c r="E35" s="25">
        <v>21</v>
      </c>
      <c r="F35" s="10">
        <f t="shared" si="2"/>
        <v>32</v>
      </c>
      <c r="G35" s="8">
        <v>9</v>
      </c>
      <c r="H35" s="8">
        <v>13</v>
      </c>
      <c r="I35" s="8">
        <v>3</v>
      </c>
      <c r="J35" s="8">
        <f t="shared" si="3"/>
        <v>25</v>
      </c>
      <c r="K35" s="8">
        <f t="shared" si="1"/>
        <v>7</v>
      </c>
      <c r="L35" s="160" t="s">
        <v>222</v>
      </c>
      <c r="M35" s="158" t="e">
        <f>IF(J35=#REF!,"yes","no")</f>
        <v>#REF!</v>
      </c>
      <c r="N35">
        <f t="shared" si="4"/>
        <v>11</v>
      </c>
      <c r="O35">
        <f t="shared" si="5"/>
        <v>25</v>
      </c>
      <c r="P35" s="186">
        <f>O35-N35</f>
        <v>14</v>
      </c>
      <c r="R35" t="s">
        <v>209</v>
      </c>
      <c r="S35">
        <v>1</v>
      </c>
    </row>
    <row r="36" spans="1:19" ht="15.75">
      <c r="A36" s="1">
        <f t="shared" si="8"/>
        <v>31</v>
      </c>
      <c r="B36" s="12" t="s">
        <v>38</v>
      </c>
      <c r="C36" s="10">
        <v>5</v>
      </c>
      <c r="D36" s="10">
        <v>3</v>
      </c>
      <c r="E36" s="23"/>
      <c r="F36" s="10">
        <f t="shared" si="2"/>
        <v>8</v>
      </c>
      <c r="G36" s="8">
        <v>0</v>
      </c>
      <c r="H36" s="8">
        <v>6</v>
      </c>
      <c r="I36" s="8"/>
      <c r="J36" s="8">
        <f t="shared" si="3"/>
        <v>6</v>
      </c>
      <c r="K36" s="8">
        <f t="shared" si="1"/>
        <v>2</v>
      </c>
      <c r="L36" s="160" t="s">
        <v>237</v>
      </c>
      <c r="M36" s="158" t="e">
        <f>IF(J36=#REF!,"yes","no")</f>
        <v>#REF!</v>
      </c>
      <c r="P36" s="186"/>
      <c r="R36" t="s">
        <v>210</v>
      </c>
      <c r="S36">
        <v>5</v>
      </c>
    </row>
    <row r="37" spans="1:19" ht="15.75">
      <c r="A37" s="1">
        <v>32</v>
      </c>
      <c r="B37" s="12" t="s">
        <v>39</v>
      </c>
      <c r="C37" s="11">
        <v>12</v>
      </c>
      <c r="D37" s="11">
        <v>2</v>
      </c>
      <c r="E37" s="24">
        <v>10</v>
      </c>
      <c r="F37" s="10">
        <f t="shared" si="2"/>
        <v>24</v>
      </c>
      <c r="G37" s="8">
        <v>9</v>
      </c>
      <c r="H37" s="8">
        <v>7</v>
      </c>
      <c r="I37" s="8">
        <v>7</v>
      </c>
      <c r="J37" s="8">
        <f t="shared" si="3"/>
        <v>23</v>
      </c>
      <c r="K37" s="8">
        <f t="shared" si="1"/>
        <v>1</v>
      </c>
      <c r="L37" s="160" t="s">
        <v>222</v>
      </c>
      <c r="M37" s="158" t="e">
        <f>IF(J37=#REF!,"yes","no")</f>
        <v>#REF!</v>
      </c>
      <c r="N37">
        <f t="shared" si="4"/>
        <v>14</v>
      </c>
      <c r="O37">
        <f t="shared" si="5"/>
        <v>23</v>
      </c>
      <c r="P37" s="186">
        <f t="shared" ref="P37:P38" si="9">O37-N37</f>
        <v>9</v>
      </c>
      <c r="R37" t="s">
        <v>208</v>
      </c>
      <c r="S37">
        <v>189</v>
      </c>
    </row>
    <row r="38" spans="1:19" ht="15.75">
      <c r="A38" s="1">
        <f t="shared" si="8"/>
        <v>33</v>
      </c>
      <c r="B38" s="9" t="s">
        <v>40</v>
      </c>
      <c r="C38" s="10">
        <v>2</v>
      </c>
      <c r="D38" s="10">
        <v>0</v>
      </c>
      <c r="E38" s="23">
        <v>10</v>
      </c>
      <c r="F38" s="10">
        <f t="shared" si="2"/>
        <v>12</v>
      </c>
      <c r="G38" s="8">
        <v>1</v>
      </c>
      <c r="H38" s="8">
        <v>6</v>
      </c>
      <c r="I38" s="8">
        <v>2</v>
      </c>
      <c r="J38" s="8">
        <f t="shared" si="3"/>
        <v>9</v>
      </c>
      <c r="K38" s="8">
        <f t="shared" si="1"/>
        <v>3</v>
      </c>
      <c r="L38" s="160" t="s">
        <v>222</v>
      </c>
      <c r="M38" s="158" t="e">
        <f>IF(J38=#REF!,"yes","no")</f>
        <v>#REF!</v>
      </c>
      <c r="N38">
        <f t="shared" si="4"/>
        <v>2</v>
      </c>
      <c r="O38">
        <f t="shared" si="5"/>
        <v>9</v>
      </c>
      <c r="P38" s="186">
        <f t="shared" si="9"/>
        <v>7</v>
      </c>
      <c r="R38" t="s">
        <v>108</v>
      </c>
      <c r="S38">
        <f>120+188</f>
        <v>308</v>
      </c>
    </row>
    <row r="39" spans="1:19" ht="15.75">
      <c r="A39" s="1">
        <v>34</v>
      </c>
      <c r="B39" s="9" t="s">
        <v>244</v>
      </c>
      <c r="C39" s="10">
        <v>0</v>
      </c>
      <c r="D39" s="10">
        <v>2</v>
      </c>
      <c r="E39" s="23"/>
      <c r="F39" s="10">
        <f t="shared" si="2"/>
        <v>2</v>
      </c>
      <c r="G39" s="8"/>
      <c r="H39" s="8"/>
      <c r="I39" s="8"/>
      <c r="J39" s="8">
        <f t="shared" si="3"/>
        <v>0</v>
      </c>
      <c r="K39" s="8">
        <f t="shared" si="1"/>
        <v>2</v>
      </c>
      <c r="L39" s="160"/>
      <c r="M39" s="158"/>
      <c r="P39" s="218"/>
    </row>
    <row r="40" spans="1:19" ht="15.75">
      <c r="A40" s="1">
        <v>35</v>
      </c>
      <c r="B40" s="9" t="s">
        <v>245</v>
      </c>
      <c r="C40" s="10">
        <v>0</v>
      </c>
      <c r="D40" s="10">
        <v>2</v>
      </c>
      <c r="E40" s="23"/>
      <c r="F40" s="10">
        <f t="shared" si="2"/>
        <v>2</v>
      </c>
      <c r="G40" s="8"/>
      <c r="H40" s="8"/>
      <c r="I40" s="8"/>
      <c r="J40" s="8">
        <f t="shared" si="3"/>
        <v>0</v>
      </c>
      <c r="K40" s="8">
        <f t="shared" si="1"/>
        <v>2</v>
      </c>
      <c r="L40" s="160"/>
      <c r="M40" s="158"/>
      <c r="P40" s="218"/>
    </row>
    <row r="41" spans="1:19" ht="15.75">
      <c r="A41" s="4" t="s">
        <v>41</v>
      </c>
      <c r="B41" s="26" t="s">
        <v>42</v>
      </c>
      <c r="C41" s="24">
        <f t="shared" ref="C41:I41" si="10">SUM(C6:C40)</f>
        <v>199</v>
      </c>
      <c r="D41" s="24">
        <f t="shared" si="10"/>
        <v>70</v>
      </c>
      <c r="E41" s="24">
        <f t="shared" si="10"/>
        <v>183</v>
      </c>
      <c r="F41" s="11">
        <f t="shared" si="10"/>
        <v>452</v>
      </c>
      <c r="G41" s="8">
        <f t="shared" si="10"/>
        <v>145</v>
      </c>
      <c r="H41" s="8">
        <f t="shared" si="10"/>
        <v>188</v>
      </c>
      <c r="I41" s="8">
        <f t="shared" si="10"/>
        <v>51</v>
      </c>
      <c r="J41" s="8">
        <f t="shared" si="3"/>
        <v>384</v>
      </c>
      <c r="K41" s="8">
        <f t="shared" si="1"/>
        <v>68</v>
      </c>
      <c r="L41" s="160"/>
      <c r="P41" s="186"/>
      <c r="R41" t="s">
        <v>212</v>
      </c>
      <c r="S41">
        <v>73</v>
      </c>
    </row>
    <row r="42" spans="1:19" ht="15.75" customHeight="1">
      <c r="A42" s="230"/>
      <c r="B42" s="230"/>
      <c r="C42" s="230"/>
      <c r="D42" s="230"/>
      <c r="E42" s="230"/>
      <c r="F42" s="230"/>
      <c r="G42" s="8"/>
      <c r="H42" s="8"/>
      <c r="I42" s="8"/>
      <c r="J42" s="8">
        <f t="shared" si="3"/>
        <v>0</v>
      </c>
      <c r="K42" s="8">
        <f t="shared" si="1"/>
        <v>0</v>
      </c>
      <c r="L42" s="160"/>
      <c r="P42" s="186"/>
      <c r="R42" t="s">
        <v>211</v>
      </c>
      <c r="S42">
        <v>1</v>
      </c>
    </row>
    <row r="43" spans="1:19" ht="15.75">
      <c r="A43" s="9">
        <v>1</v>
      </c>
      <c r="B43" s="9" t="s">
        <v>43</v>
      </c>
      <c r="C43" s="11">
        <v>0</v>
      </c>
      <c r="D43" s="11">
        <v>1</v>
      </c>
      <c r="E43" s="24"/>
      <c r="F43" s="11">
        <f>C43+D43+E43</f>
        <v>1</v>
      </c>
      <c r="G43" s="8"/>
      <c r="H43" s="8">
        <v>1</v>
      </c>
      <c r="I43" s="8"/>
      <c r="J43" s="8">
        <f t="shared" si="3"/>
        <v>1</v>
      </c>
      <c r="K43" s="8">
        <f t="shared" si="1"/>
        <v>0</v>
      </c>
      <c r="L43" s="160"/>
      <c r="P43" s="186"/>
      <c r="R43" t="s">
        <v>213</v>
      </c>
      <c r="S43">
        <v>1</v>
      </c>
    </row>
    <row r="44" spans="1:19" ht="15.75">
      <c r="A44" s="9">
        <v>2</v>
      </c>
      <c r="B44" s="9" t="s">
        <v>44</v>
      </c>
      <c r="C44" s="11">
        <v>0</v>
      </c>
      <c r="D44" s="11">
        <v>13</v>
      </c>
      <c r="E44" s="24"/>
      <c r="F44" s="11">
        <f t="shared" ref="F44:F48" si="11">C44+D44+E44</f>
        <v>13</v>
      </c>
      <c r="G44" s="8"/>
      <c r="H44" s="8">
        <v>11</v>
      </c>
      <c r="I44" s="8"/>
      <c r="J44" s="8">
        <f t="shared" si="3"/>
        <v>11</v>
      </c>
      <c r="K44" s="8">
        <f t="shared" si="1"/>
        <v>2</v>
      </c>
      <c r="L44" s="160"/>
      <c r="M44" s="158" t="e">
        <f>IF(J44=#REF!,"yes","no")</f>
        <v>#REF!</v>
      </c>
      <c r="P44" s="186"/>
      <c r="R44" t="s">
        <v>214</v>
      </c>
      <c r="S44">
        <v>1</v>
      </c>
    </row>
    <row r="45" spans="1:19" ht="15.75">
      <c r="A45" s="9">
        <v>3</v>
      </c>
      <c r="B45" s="9" t="s">
        <v>45</v>
      </c>
      <c r="C45" s="11">
        <v>0</v>
      </c>
      <c r="D45" s="11">
        <v>8</v>
      </c>
      <c r="E45" s="24">
        <v>5</v>
      </c>
      <c r="F45" s="11">
        <f t="shared" si="11"/>
        <v>13</v>
      </c>
      <c r="G45" s="8">
        <v>1</v>
      </c>
      <c r="H45" s="8">
        <v>12</v>
      </c>
      <c r="I45" s="8"/>
      <c r="J45" s="8">
        <f t="shared" si="3"/>
        <v>13</v>
      </c>
      <c r="K45" s="8">
        <f t="shared" si="1"/>
        <v>0</v>
      </c>
      <c r="L45" s="160"/>
      <c r="M45" s="158" t="e">
        <f>IF(J45=#REF!,"yes","no")</f>
        <v>#REF!</v>
      </c>
      <c r="N45">
        <f t="shared" si="4"/>
        <v>8</v>
      </c>
      <c r="O45">
        <f t="shared" si="5"/>
        <v>13</v>
      </c>
      <c r="P45" s="186">
        <f>O45-N45</f>
        <v>5</v>
      </c>
    </row>
    <row r="46" spans="1:19" ht="22.5">
      <c r="A46" s="9">
        <v>4</v>
      </c>
      <c r="B46" s="9" t="s">
        <v>46</v>
      </c>
      <c r="C46" s="11">
        <v>0</v>
      </c>
      <c r="D46" s="11">
        <v>12</v>
      </c>
      <c r="E46" s="24"/>
      <c r="F46" s="11">
        <f t="shared" si="11"/>
        <v>12</v>
      </c>
      <c r="G46" s="8"/>
      <c r="H46" s="8">
        <v>11</v>
      </c>
      <c r="I46" s="8"/>
      <c r="J46" s="8">
        <f t="shared" si="3"/>
        <v>11</v>
      </c>
      <c r="K46" s="8">
        <f t="shared" si="1"/>
        <v>1</v>
      </c>
      <c r="L46" s="160" t="s">
        <v>242</v>
      </c>
      <c r="M46" s="158" t="e">
        <f>IF(J46=#REF!,"yes","no")</f>
        <v>#REF!</v>
      </c>
    </row>
    <row r="47" spans="1:19" ht="15.75">
      <c r="A47" s="9">
        <v>5</v>
      </c>
      <c r="B47" s="9" t="s">
        <v>47</v>
      </c>
      <c r="C47" s="11">
        <v>0</v>
      </c>
      <c r="D47" s="11">
        <v>8</v>
      </c>
      <c r="E47" s="24"/>
      <c r="F47" s="11">
        <f t="shared" si="11"/>
        <v>8</v>
      </c>
      <c r="G47" s="8"/>
      <c r="H47" s="8">
        <v>7</v>
      </c>
      <c r="I47" s="8"/>
      <c r="J47" s="8">
        <f t="shared" si="3"/>
        <v>7</v>
      </c>
      <c r="K47" s="8">
        <f t="shared" si="1"/>
        <v>1</v>
      </c>
      <c r="L47" s="160" t="s">
        <v>241</v>
      </c>
      <c r="M47" s="158" t="e">
        <f>IF(J47=#REF!,"yes","no")</f>
        <v>#REF!</v>
      </c>
    </row>
    <row r="48" spans="1:19" ht="15.75">
      <c r="A48" s="9">
        <v>6</v>
      </c>
      <c r="B48" s="9" t="s">
        <v>48</v>
      </c>
      <c r="C48" s="11">
        <v>0</v>
      </c>
      <c r="D48" s="11">
        <v>12</v>
      </c>
      <c r="E48" s="24"/>
      <c r="F48" s="11">
        <f t="shared" si="11"/>
        <v>12</v>
      </c>
      <c r="G48" s="8"/>
      <c r="H48" s="8">
        <v>10</v>
      </c>
      <c r="I48" s="8"/>
      <c r="J48" s="8">
        <f t="shared" si="3"/>
        <v>10</v>
      </c>
      <c r="K48" s="8">
        <f t="shared" si="1"/>
        <v>2</v>
      </c>
      <c r="L48" s="160"/>
      <c r="M48" s="158" t="e">
        <f>IF(J48=#REF!,"yes","no")</f>
        <v>#REF!</v>
      </c>
    </row>
    <row r="49" spans="1:21" ht="15.75">
      <c r="A49" s="4" t="s">
        <v>49</v>
      </c>
      <c r="B49" s="26" t="s">
        <v>42</v>
      </c>
      <c r="C49" s="24">
        <f t="shared" ref="C49:I49" si="12">SUM(C43:C48)</f>
        <v>0</v>
      </c>
      <c r="D49" s="24">
        <f t="shared" si="12"/>
        <v>54</v>
      </c>
      <c r="E49" s="24">
        <f t="shared" si="12"/>
        <v>5</v>
      </c>
      <c r="F49" s="11">
        <f t="shared" si="12"/>
        <v>59</v>
      </c>
      <c r="G49" s="8">
        <f t="shared" si="12"/>
        <v>1</v>
      </c>
      <c r="H49" s="8">
        <f t="shared" si="12"/>
        <v>52</v>
      </c>
      <c r="I49" s="8">
        <f t="shared" si="12"/>
        <v>0</v>
      </c>
      <c r="J49" s="8">
        <f t="shared" si="3"/>
        <v>53</v>
      </c>
      <c r="K49" s="8">
        <f t="shared" si="1"/>
        <v>6</v>
      </c>
      <c r="L49" s="160"/>
      <c r="M49" s="158"/>
    </row>
    <row r="50" spans="1:21" ht="15.75">
      <c r="A50" s="1"/>
      <c r="B50" s="2"/>
      <c r="C50" s="3"/>
      <c r="D50" s="3"/>
      <c r="E50" s="19"/>
      <c r="F50" s="3"/>
      <c r="G50" s="8"/>
      <c r="H50" s="8"/>
      <c r="I50" s="8"/>
      <c r="J50" s="8"/>
      <c r="K50" s="8"/>
    </row>
    <row r="51" spans="1:21" ht="15.75">
      <c r="A51" s="28" t="s">
        <v>61</v>
      </c>
      <c r="B51" s="29" t="s">
        <v>5</v>
      </c>
      <c r="C51" s="29">
        <f t="shared" ref="C51:K51" si="13">C41+C49</f>
        <v>199</v>
      </c>
      <c r="D51" s="29">
        <f t="shared" si="13"/>
        <v>124</v>
      </c>
      <c r="E51" s="29">
        <f t="shared" si="13"/>
        <v>188</v>
      </c>
      <c r="F51" s="29">
        <f t="shared" si="13"/>
        <v>511</v>
      </c>
      <c r="G51" s="30">
        <f t="shared" si="13"/>
        <v>146</v>
      </c>
      <c r="H51" s="30">
        <f t="shared" si="13"/>
        <v>240</v>
      </c>
      <c r="I51" s="30">
        <f t="shared" si="13"/>
        <v>51</v>
      </c>
      <c r="J51" s="30">
        <f t="shared" si="13"/>
        <v>437</v>
      </c>
      <c r="K51" s="30">
        <f t="shared" si="13"/>
        <v>74</v>
      </c>
    </row>
    <row r="52" spans="1:21" ht="15.75">
      <c r="A52" s="4"/>
      <c r="B52" s="26"/>
      <c r="C52" s="26"/>
      <c r="D52" s="26"/>
      <c r="E52" s="23"/>
      <c r="F52" s="26"/>
      <c r="G52" s="27"/>
      <c r="H52" s="27"/>
      <c r="I52" s="27"/>
      <c r="J52" s="27"/>
      <c r="K52" s="27"/>
    </row>
    <row r="53" spans="1:21" ht="22.5">
      <c r="A53" s="9" t="s">
        <v>50</v>
      </c>
      <c r="B53" s="9" t="s">
        <v>51</v>
      </c>
      <c r="C53" s="13">
        <v>1</v>
      </c>
      <c r="D53" s="13">
        <v>0</v>
      </c>
      <c r="E53" s="25"/>
      <c r="F53" s="13">
        <f t="shared" ref="F53" si="14">C53+D53</f>
        <v>1</v>
      </c>
      <c r="G53" s="8">
        <v>0</v>
      </c>
      <c r="H53" s="8"/>
      <c r="I53" s="8"/>
      <c r="J53" s="8">
        <f t="shared" si="3"/>
        <v>0</v>
      </c>
      <c r="K53" s="8">
        <f t="shared" si="1"/>
        <v>1</v>
      </c>
    </row>
    <row r="54" spans="1:21" ht="15.75">
      <c r="A54" s="1"/>
      <c r="B54" s="2"/>
      <c r="C54" s="3"/>
      <c r="D54" s="3"/>
      <c r="E54" s="19"/>
      <c r="F54" s="3"/>
      <c r="G54" s="8"/>
      <c r="H54" s="8"/>
      <c r="I54" s="8"/>
      <c r="J54" s="8">
        <f t="shared" si="3"/>
        <v>0</v>
      </c>
      <c r="K54" s="8">
        <f t="shared" si="1"/>
        <v>0</v>
      </c>
    </row>
    <row r="55" spans="1:21" ht="0.75" customHeight="1">
      <c r="A55" s="1"/>
      <c r="B55" s="2"/>
      <c r="C55" s="3"/>
      <c r="D55" s="3"/>
      <c r="E55" s="19"/>
      <c r="F55" s="3"/>
      <c r="G55" s="8"/>
      <c r="H55" s="8"/>
      <c r="I55" s="8"/>
      <c r="J55" s="8">
        <f t="shared" si="3"/>
        <v>0</v>
      </c>
      <c r="K55" s="8">
        <f t="shared" si="1"/>
        <v>0</v>
      </c>
    </row>
    <row r="56" spans="1:21" ht="66" customHeight="1">
      <c r="A56" s="9" t="s">
        <v>52</v>
      </c>
      <c r="B56" s="9" t="s">
        <v>53</v>
      </c>
      <c r="C56" s="13">
        <v>73</v>
      </c>
      <c r="D56" s="13">
        <v>0</v>
      </c>
      <c r="E56" s="25"/>
      <c r="F56" s="13">
        <f t="shared" ref="F56:F58" si="15">C56+D56</f>
        <v>73</v>
      </c>
      <c r="G56" s="8"/>
      <c r="H56" s="8">
        <v>70</v>
      </c>
      <c r="I56" s="8"/>
      <c r="J56" s="8">
        <v>70</v>
      </c>
      <c r="K56" s="8">
        <v>2</v>
      </c>
      <c r="L56" s="215" t="s">
        <v>219</v>
      </c>
      <c r="M56" t="s">
        <v>219</v>
      </c>
      <c r="U56" s="210" t="s">
        <v>231</v>
      </c>
    </row>
    <row r="57" spans="1:21" ht="15.75" customHeight="1">
      <c r="A57" s="9" t="s">
        <v>54</v>
      </c>
      <c r="B57" s="9" t="s">
        <v>55</v>
      </c>
      <c r="C57" s="13">
        <v>1</v>
      </c>
      <c r="D57" s="13">
        <v>0</v>
      </c>
      <c r="E57" s="25"/>
      <c r="F57" s="13">
        <f t="shared" si="15"/>
        <v>1</v>
      </c>
      <c r="G57" s="8"/>
      <c r="H57" s="8"/>
      <c r="I57" s="8"/>
      <c r="J57" s="8">
        <v>1</v>
      </c>
      <c r="K57" s="8">
        <f t="shared" si="1"/>
        <v>0</v>
      </c>
      <c r="L57" s="160" t="s">
        <v>238</v>
      </c>
    </row>
    <row r="58" spans="1:21" ht="22.5">
      <c r="A58" s="9" t="s">
        <v>56</v>
      </c>
      <c r="B58" s="9" t="s">
        <v>57</v>
      </c>
      <c r="C58" s="13">
        <v>1</v>
      </c>
      <c r="D58" s="13">
        <v>0</v>
      </c>
      <c r="E58" s="25"/>
      <c r="F58" s="13">
        <f t="shared" si="15"/>
        <v>1</v>
      </c>
      <c r="G58" s="8"/>
      <c r="H58" s="8"/>
      <c r="I58" s="8"/>
      <c r="J58" s="8">
        <v>1</v>
      </c>
      <c r="K58" s="8">
        <f t="shared" si="1"/>
        <v>0</v>
      </c>
      <c r="L58" s="160" t="s">
        <v>238</v>
      </c>
    </row>
    <row r="59" spans="1:21" ht="15.75">
      <c r="A59" s="4"/>
      <c r="B59" s="229" t="s">
        <v>58</v>
      </c>
      <c r="C59" s="229"/>
      <c r="D59" s="229"/>
      <c r="E59" s="231">
        <f>F58+F57+F56+F53+F49+F41</f>
        <v>587</v>
      </c>
      <c r="F59" s="232"/>
      <c r="G59" s="233">
        <f>J41+J49+J53+J56+J57+J58</f>
        <v>509</v>
      </c>
      <c r="H59" s="234"/>
      <c r="I59" s="234"/>
      <c r="J59" s="235"/>
      <c r="K59" s="31">
        <f>E59-G59</f>
        <v>78</v>
      </c>
    </row>
    <row r="65" spans="23:23">
      <c r="W65" s="8">
        <v>6</v>
      </c>
    </row>
    <row r="66" spans="23:23">
      <c r="W66" s="8">
        <v>1</v>
      </c>
    </row>
    <row r="67" spans="23:23">
      <c r="W67" s="8">
        <v>3</v>
      </c>
    </row>
    <row r="68" spans="23:23">
      <c r="W68" s="8">
        <v>1</v>
      </c>
    </row>
    <row r="69" spans="23:23">
      <c r="W69" s="8">
        <v>5</v>
      </c>
    </row>
    <row r="70" spans="23:23">
      <c r="W70" s="8">
        <v>2</v>
      </c>
    </row>
    <row r="71" spans="23:23">
      <c r="W71" s="8">
        <v>3</v>
      </c>
    </row>
    <row r="72" spans="23:23">
      <c r="W72" s="8">
        <v>1</v>
      </c>
    </row>
    <row r="73" spans="23:23">
      <c r="W73">
        <f>SUM(W65:W72)</f>
        <v>22</v>
      </c>
    </row>
  </sheetData>
  <mergeCells count="9">
    <mergeCell ref="A1:K1"/>
    <mergeCell ref="H3:I3"/>
    <mergeCell ref="A42:F42"/>
    <mergeCell ref="B59:D59"/>
    <mergeCell ref="E59:F59"/>
    <mergeCell ref="G59:J59"/>
    <mergeCell ref="G2:J2"/>
    <mergeCell ref="C2:F2"/>
    <mergeCell ref="D3:E3"/>
  </mergeCells>
  <pageMargins left="0.70866141732283472" right="0.70866141732283472" top="0.74803149606299213" bottom="0.74803149606299213" header="0.31496062992125984" footer="0.31496062992125984"/>
  <pageSetup paperSize="9" scale="55" orientation="portrait"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dimension ref="A1:AD1012"/>
  <sheetViews>
    <sheetView view="pageBreakPreview" topLeftCell="A36" zoomScale="96" zoomScaleNormal="85" zoomScaleSheetLayoutView="96" workbookViewId="0">
      <selection sqref="A1:J37"/>
    </sheetView>
  </sheetViews>
  <sheetFormatPr defaultRowHeight="15"/>
  <cols>
    <col min="1" max="1" width="5.28515625" style="36" customWidth="1"/>
    <col min="2" max="2" width="38.85546875" style="36" customWidth="1"/>
    <col min="3" max="3" width="10.7109375" style="36" customWidth="1"/>
    <col min="4" max="4" width="11.85546875" style="36" customWidth="1"/>
    <col min="5" max="5" width="7.5703125" style="36" customWidth="1"/>
    <col min="6" max="6" width="9" style="36" customWidth="1"/>
    <col min="7" max="7" width="9" style="193" customWidth="1"/>
    <col min="8" max="8" width="5.28515625" style="36" customWidth="1"/>
    <col min="9" max="9" width="5.7109375" style="36" customWidth="1"/>
    <col min="10" max="10" width="3.7109375" style="125" customWidth="1"/>
    <col min="11" max="11" width="3.5703125" style="36" customWidth="1"/>
    <col min="12" max="13" width="16.7109375" style="35" customWidth="1"/>
    <col min="14" max="17" width="9.140625" style="36" customWidth="1"/>
    <col min="18" max="19" width="9.140625" style="36"/>
    <col min="20" max="20" width="9.140625" style="37"/>
    <col min="21" max="16384" width="9.140625" style="36"/>
  </cols>
  <sheetData>
    <row r="1" spans="1:30" ht="45">
      <c r="A1" s="8" t="s">
        <v>62</v>
      </c>
      <c r="B1" s="31" t="s">
        <v>253</v>
      </c>
      <c r="C1" s="31"/>
      <c r="D1" s="32"/>
      <c r="E1" s="33"/>
      <c r="F1" s="33"/>
      <c r="G1" s="38"/>
      <c r="H1" s="34"/>
      <c r="I1" s="34"/>
      <c r="J1" s="34"/>
      <c r="K1" s="34"/>
      <c r="O1" s="214" t="s">
        <v>230</v>
      </c>
      <c r="V1" s="37"/>
      <c r="W1" s="37"/>
      <c r="X1" s="37"/>
      <c r="Y1" s="37"/>
      <c r="Z1" s="37"/>
      <c r="AA1" s="37"/>
      <c r="AB1" s="37"/>
      <c r="AC1" s="37"/>
      <c r="AD1" s="37"/>
    </row>
    <row r="2" spans="1:30" ht="36.75" customHeight="1">
      <c r="A2" s="34"/>
      <c r="B2" s="38" t="s">
        <v>63</v>
      </c>
      <c r="C2" s="38"/>
      <c r="D2" s="33" t="s">
        <v>64</v>
      </c>
      <c r="E2" s="33" t="s">
        <v>65</v>
      </c>
      <c r="F2" s="33"/>
      <c r="G2" s="38" t="s">
        <v>221</v>
      </c>
      <c r="H2" s="38" t="s">
        <v>66</v>
      </c>
      <c r="I2" s="38" t="s">
        <v>56</v>
      </c>
      <c r="J2" s="38" t="s">
        <v>67</v>
      </c>
      <c r="K2" s="39" t="s">
        <v>68</v>
      </c>
      <c r="L2" s="33" t="s">
        <v>69</v>
      </c>
      <c r="M2" s="98"/>
      <c r="V2" s="37"/>
      <c r="W2" s="40"/>
      <c r="X2" s="37"/>
      <c r="Y2" s="37"/>
      <c r="Z2" s="40"/>
      <c r="AA2" s="37"/>
      <c r="AB2" s="37"/>
      <c r="AC2" s="37"/>
      <c r="AD2" s="37"/>
    </row>
    <row r="3" spans="1:30" ht="33.75" customHeight="1">
      <c r="A3" s="41">
        <v>1</v>
      </c>
      <c r="B3" s="42" t="s">
        <v>70</v>
      </c>
      <c r="C3" s="42" t="s">
        <v>71</v>
      </c>
      <c r="D3" s="42" t="s">
        <v>72</v>
      </c>
      <c r="E3" s="42">
        <v>10000</v>
      </c>
      <c r="F3" s="42" t="s">
        <v>73</v>
      </c>
      <c r="G3" s="188">
        <v>14</v>
      </c>
      <c r="H3" s="43">
        <v>1</v>
      </c>
      <c r="I3" s="43">
        <v>0</v>
      </c>
      <c r="J3" s="44">
        <f>H3-I3</f>
        <v>1</v>
      </c>
      <c r="K3" s="44">
        <f t="shared" ref="K3:K31" si="0">IF((I3-H3)&gt;0,I3-H3,0)</f>
        <v>0</v>
      </c>
      <c r="L3" s="45" t="s">
        <v>74</v>
      </c>
      <c r="M3" s="95"/>
      <c r="N3" s="36" t="s">
        <v>75</v>
      </c>
      <c r="O3" s="36">
        <v>1</v>
      </c>
      <c r="V3" s="37"/>
      <c r="W3" s="40"/>
      <c r="X3" s="37"/>
      <c r="Y3" s="37"/>
      <c r="Z3" s="40"/>
      <c r="AA3" s="37"/>
      <c r="AB3" s="37"/>
      <c r="AC3" s="37"/>
      <c r="AD3" s="37"/>
    </row>
    <row r="4" spans="1:30">
      <c r="A4" s="34">
        <v>2</v>
      </c>
      <c r="B4" s="46" t="s">
        <v>76</v>
      </c>
      <c r="C4" s="46" t="s">
        <v>71</v>
      </c>
      <c r="D4" s="47" t="s">
        <v>77</v>
      </c>
      <c r="E4" s="47">
        <v>7600</v>
      </c>
      <c r="F4" s="46" t="s">
        <v>78</v>
      </c>
      <c r="G4" s="189">
        <v>12</v>
      </c>
      <c r="H4" s="48">
        <v>1</v>
      </c>
      <c r="I4" s="48">
        <v>0</v>
      </c>
      <c r="J4" s="44">
        <f t="shared" ref="J4:J34" si="1">H4-I4</f>
        <v>1</v>
      </c>
      <c r="K4" s="49">
        <f t="shared" si="0"/>
        <v>0</v>
      </c>
      <c r="L4" s="45" t="s">
        <v>74</v>
      </c>
      <c r="M4" s="95"/>
      <c r="N4" s="36" t="s">
        <v>79</v>
      </c>
      <c r="O4" s="36">
        <v>1</v>
      </c>
      <c r="V4" s="37"/>
      <c r="W4" s="40"/>
      <c r="X4" s="37"/>
      <c r="Y4" s="37"/>
      <c r="Z4" s="40"/>
      <c r="AA4" s="37"/>
      <c r="AB4" s="37"/>
      <c r="AC4" s="37"/>
      <c r="AD4" s="37"/>
    </row>
    <row r="5" spans="1:30">
      <c r="A5" s="41">
        <v>3</v>
      </c>
      <c r="B5" s="50" t="s">
        <v>80</v>
      </c>
      <c r="C5" s="50" t="s">
        <v>71</v>
      </c>
      <c r="D5" s="51" t="s">
        <v>77</v>
      </c>
      <c r="E5" s="51">
        <v>7600</v>
      </c>
      <c r="F5" s="50" t="s">
        <v>81</v>
      </c>
      <c r="G5" s="189">
        <v>12</v>
      </c>
      <c r="H5" s="52">
        <v>1</v>
      </c>
      <c r="I5" s="52">
        <v>0</v>
      </c>
      <c r="J5" s="44">
        <f t="shared" si="1"/>
        <v>1</v>
      </c>
      <c r="K5" s="49">
        <f t="shared" si="0"/>
        <v>0</v>
      </c>
      <c r="L5" s="45" t="s">
        <v>82</v>
      </c>
      <c r="M5" s="95"/>
      <c r="N5" s="36" t="s">
        <v>83</v>
      </c>
      <c r="O5" s="36">
        <v>1</v>
      </c>
      <c r="V5" s="37"/>
      <c r="W5" s="40"/>
      <c r="X5" s="37"/>
      <c r="Y5" s="37"/>
      <c r="Z5" s="40"/>
      <c r="AA5" s="37"/>
      <c r="AB5" s="37"/>
      <c r="AC5" s="37"/>
      <c r="AD5" s="37"/>
    </row>
    <row r="6" spans="1:30">
      <c r="A6" s="34">
        <v>4</v>
      </c>
      <c r="B6" s="47" t="s">
        <v>84</v>
      </c>
      <c r="C6" s="47" t="s">
        <v>71</v>
      </c>
      <c r="D6" s="47" t="s">
        <v>77</v>
      </c>
      <c r="E6" s="47">
        <v>6600</v>
      </c>
      <c r="F6" s="47" t="s">
        <v>73</v>
      </c>
      <c r="G6" s="190">
        <v>11</v>
      </c>
      <c r="H6" s="52">
        <v>1</v>
      </c>
      <c r="I6" s="52">
        <v>1</v>
      </c>
      <c r="J6" s="44">
        <f t="shared" si="1"/>
        <v>0</v>
      </c>
      <c r="K6" s="49">
        <f t="shared" si="0"/>
        <v>0</v>
      </c>
      <c r="L6" s="45" t="s">
        <v>85</v>
      </c>
      <c r="M6" s="95"/>
      <c r="N6" s="37" t="s">
        <v>75</v>
      </c>
      <c r="O6" s="37"/>
      <c r="V6" s="37"/>
      <c r="W6" s="40"/>
      <c r="X6" s="37"/>
      <c r="Y6" s="37"/>
      <c r="Z6" s="40"/>
      <c r="AA6" s="37"/>
      <c r="AB6" s="37"/>
      <c r="AC6" s="37"/>
      <c r="AD6" s="37"/>
    </row>
    <row r="7" spans="1:30">
      <c r="A7" s="41">
        <v>5</v>
      </c>
      <c r="B7" s="47" t="s">
        <v>86</v>
      </c>
      <c r="C7" s="47" t="s">
        <v>71</v>
      </c>
      <c r="D7" s="47" t="s">
        <v>77</v>
      </c>
      <c r="E7" s="47">
        <v>6600</v>
      </c>
      <c r="F7" s="47" t="s">
        <v>73</v>
      </c>
      <c r="G7" s="190">
        <v>11</v>
      </c>
      <c r="H7" s="52">
        <v>1</v>
      </c>
      <c r="I7" s="52">
        <v>0</v>
      </c>
      <c r="J7" s="44">
        <f t="shared" si="1"/>
        <v>1</v>
      </c>
      <c r="K7" s="49">
        <f t="shared" si="0"/>
        <v>0</v>
      </c>
      <c r="L7" s="45" t="s">
        <v>74</v>
      </c>
      <c r="M7" s="95"/>
      <c r="N7" s="37" t="s">
        <v>75</v>
      </c>
      <c r="O7" s="37">
        <v>1</v>
      </c>
      <c r="V7" s="37"/>
      <c r="W7" s="40"/>
      <c r="X7" s="37"/>
      <c r="Y7" s="37"/>
      <c r="Z7" s="40"/>
      <c r="AA7" s="37"/>
      <c r="AB7" s="37"/>
      <c r="AC7" s="37"/>
      <c r="AD7" s="37"/>
    </row>
    <row r="8" spans="1:30">
      <c r="A8" s="41">
        <v>6</v>
      </c>
      <c r="B8" s="53" t="s">
        <v>87</v>
      </c>
      <c r="C8" s="47" t="s">
        <v>71</v>
      </c>
      <c r="D8" s="51" t="s">
        <v>77</v>
      </c>
      <c r="E8" s="51">
        <v>7600</v>
      </c>
      <c r="F8" s="47" t="s">
        <v>81</v>
      </c>
      <c r="G8" s="189">
        <v>12</v>
      </c>
      <c r="H8" s="48">
        <v>1</v>
      </c>
      <c r="I8" s="48">
        <v>1</v>
      </c>
      <c r="J8" s="44">
        <f t="shared" si="1"/>
        <v>0</v>
      </c>
      <c r="K8" s="49">
        <f t="shared" si="0"/>
        <v>0</v>
      </c>
      <c r="L8" s="45"/>
      <c r="M8" s="95"/>
      <c r="N8" s="37" t="s">
        <v>83</v>
      </c>
      <c r="O8" s="37"/>
      <c r="V8" s="37"/>
      <c r="W8" s="54"/>
      <c r="X8" s="37"/>
      <c r="Y8" s="37"/>
      <c r="Z8" s="40"/>
      <c r="AA8" s="37"/>
      <c r="AB8" s="37"/>
      <c r="AC8" s="37"/>
      <c r="AD8" s="37"/>
    </row>
    <row r="9" spans="1:30">
      <c r="A9" s="41">
        <v>7</v>
      </c>
      <c r="B9" s="53" t="s">
        <v>90</v>
      </c>
      <c r="C9" s="47" t="s">
        <v>71</v>
      </c>
      <c r="D9" s="33" t="s">
        <v>77</v>
      </c>
      <c r="E9" s="33">
        <v>6600</v>
      </c>
      <c r="F9" s="53" t="s">
        <v>73</v>
      </c>
      <c r="G9" s="190">
        <v>11</v>
      </c>
      <c r="H9" s="49">
        <v>1</v>
      </c>
      <c r="I9" s="49">
        <v>1</v>
      </c>
      <c r="J9" s="44">
        <f t="shared" si="1"/>
        <v>0</v>
      </c>
      <c r="K9" s="49">
        <f t="shared" si="0"/>
        <v>0</v>
      </c>
      <c r="L9" s="45"/>
      <c r="M9" s="95"/>
      <c r="N9" s="37" t="s">
        <v>89</v>
      </c>
      <c r="O9" s="37"/>
      <c r="P9" s="36" t="s">
        <v>227</v>
      </c>
      <c r="V9" s="37"/>
      <c r="W9" s="54"/>
      <c r="X9" s="37"/>
      <c r="Y9" s="37"/>
      <c r="Z9" s="40"/>
      <c r="AA9" s="37"/>
      <c r="AB9" s="37"/>
      <c r="AC9" s="37"/>
      <c r="AD9" s="37"/>
    </row>
    <row r="10" spans="1:30" ht="30">
      <c r="A10" s="41">
        <v>8</v>
      </c>
      <c r="B10" s="71" t="s">
        <v>228</v>
      </c>
      <c r="C10" s="47"/>
      <c r="D10" s="33" t="s">
        <v>77</v>
      </c>
      <c r="E10" s="33">
        <v>5400</v>
      </c>
      <c r="F10" s="53" t="s">
        <v>73</v>
      </c>
      <c r="G10" s="190">
        <v>10</v>
      </c>
      <c r="H10" s="49">
        <v>4</v>
      </c>
      <c r="I10" s="49">
        <v>1</v>
      </c>
      <c r="J10" s="44">
        <f t="shared" ref="J10" si="2">H10-I10</f>
        <v>3</v>
      </c>
      <c r="K10" s="49">
        <f t="shared" ref="K10" si="3">IF((I10-H10)&gt;0,I10-H10,0)</f>
        <v>0</v>
      </c>
      <c r="L10" s="45" t="s">
        <v>243</v>
      </c>
      <c r="M10" s="95"/>
      <c r="N10" s="37" t="s">
        <v>89</v>
      </c>
      <c r="O10" s="37"/>
      <c r="P10" s="36">
        <v>2</v>
      </c>
      <c r="V10" s="37"/>
      <c r="W10" s="54"/>
      <c r="X10" s="37"/>
      <c r="Y10" s="37"/>
      <c r="Z10" s="40"/>
      <c r="AA10" s="37"/>
      <c r="AB10" s="37"/>
      <c r="AC10" s="37"/>
      <c r="AD10" s="37"/>
    </row>
    <row r="11" spans="1:30">
      <c r="A11" s="41">
        <v>9</v>
      </c>
      <c r="B11" s="46" t="s">
        <v>91</v>
      </c>
      <c r="C11" s="47" t="s">
        <v>71</v>
      </c>
      <c r="D11" s="51" t="s">
        <v>77</v>
      </c>
      <c r="E11" s="51">
        <v>6600</v>
      </c>
      <c r="F11" s="46" t="s">
        <v>78</v>
      </c>
      <c r="G11" s="190">
        <v>11</v>
      </c>
      <c r="H11" s="48">
        <v>3</v>
      </c>
      <c r="I11" s="48">
        <v>2</v>
      </c>
      <c r="J11" s="44">
        <f t="shared" si="1"/>
        <v>1</v>
      </c>
      <c r="K11" s="49">
        <f t="shared" si="0"/>
        <v>0</v>
      </c>
      <c r="L11" s="45" t="s">
        <v>92</v>
      </c>
      <c r="M11" s="95"/>
      <c r="N11" s="37" t="s">
        <v>79</v>
      </c>
      <c r="O11" s="37"/>
      <c r="V11" s="37"/>
      <c r="W11" s="54"/>
      <c r="X11" s="37"/>
      <c r="Y11" s="37"/>
      <c r="Z11" s="55"/>
      <c r="AA11" s="37"/>
      <c r="AB11" s="37"/>
      <c r="AC11" s="37"/>
      <c r="AD11" s="37"/>
    </row>
    <row r="12" spans="1:30">
      <c r="A12" s="34">
        <v>10</v>
      </c>
      <c r="B12" s="46" t="s">
        <v>93</v>
      </c>
      <c r="C12" s="46" t="s">
        <v>94</v>
      </c>
      <c r="D12" s="51" t="s">
        <v>77</v>
      </c>
      <c r="E12" s="51">
        <v>6600</v>
      </c>
      <c r="F12" s="46" t="s">
        <v>78</v>
      </c>
      <c r="G12" s="190">
        <v>11</v>
      </c>
      <c r="H12" s="48">
        <v>1</v>
      </c>
      <c r="I12" s="48">
        <v>0</v>
      </c>
      <c r="J12" s="44">
        <f t="shared" si="1"/>
        <v>1</v>
      </c>
      <c r="K12" s="49"/>
      <c r="L12" s="45" t="s">
        <v>95</v>
      </c>
      <c r="M12" s="95"/>
      <c r="N12" s="37" t="s">
        <v>79</v>
      </c>
      <c r="O12" s="37">
        <v>1</v>
      </c>
      <c r="P12" s="36">
        <v>1</v>
      </c>
      <c r="S12" s="46" t="s">
        <v>96</v>
      </c>
      <c r="V12" s="37"/>
      <c r="W12" s="54"/>
      <c r="X12" s="37"/>
      <c r="Y12" s="37"/>
      <c r="Z12" s="56"/>
      <c r="AA12" s="37"/>
      <c r="AB12" s="37"/>
      <c r="AC12" s="37"/>
      <c r="AD12" s="37"/>
    </row>
    <row r="13" spans="1:30">
      <c r="A13" s="41">
        <v>11</v>
      </c>
      <c r="B13" s="46" t="s">
        <v>97</v>
      </c>
      <c r="C13" s="47" t="s">
        <v>71</v>
      </c>
      <c r="D13" s="51" t="s">
        <v>77</v>
      </c>
      <c r="E13" s="51">
        <v>6600</v>
      </c>
      <c r="F13" s="46" t="s">
        <v>78</v>
      </c>
      <c r="G13" s="190">
        <v>11</v>
      </c>
      <c r="H13" s="48">
        <v>1</v>
      </c>
      <c r="I13" s="48">
        <v>0</v>
      </c>
      <c r="J13" s="44">
        <f t="shared" si="1"/>
        <v>1</v>
      </c>
      <c r="K13" s="49">
        <f t="shared" si="0"/>
        <v>0</v>
      </c>
      <c r="L13" s="45" t="s">
        <v>74</v>
      </c>
      <c r="M13" s="95"/>
      <c r="N13" s="37" t="s">
        <v>79</v>
      </c>
      <c r="O13" s="37">
        <v>1</v>
      </c>
      <c r="S13" s="50" t="s">
        <v>98</v>
      </c>
      <c r="V13" s="37"/>
      <c r="W13" s="54"/>
      <c r="X13" s="37"/>
      <c r="Y13" s="37"/>
      <c r="Z13" s="55"/>
      <c r="AA13" s="37"/>
      <c r="AB13" s="37"/>
      <c r="AC13" s="37"/>
      <c r="AD13" s="37"/>
    </row>
    <row r="14" spans="1:30">
      <c r="A14" s="34">
        <v>12</v>
      </c>
      <c r="B14" s="50" t="s">
        <v>99</v>
      </c>
      <c r="C14" s="47" t="s">
        <v>71</v>
      </c>
      <c r="D14" s="51" t="s">
        <v>77</v>
      </c>
      <c r="E14" s="51">
        <v>7600</v>
      </c>
      <c r="F14" s="50" t="s">
        <v>81</v>
      </c>
      <c r="G14" s="189">
        <v>12</v>
      </c>
      <c r="H14" s="52">
        <v>1</v>
      </c>
      <c r="I14" s="52">
        <v>0</v>
      </c>
      <c r="J14" s="44">
        <f t="shared" si="1"/>
        <v>1</v>
      </c>
      <c r="K14" s="49">
        <f t="shared" si="0"/>
        <v>0</v>
      </c>
      <c r="L14" s="45" t="s">
        <v>82</v>
      </c>
      <c r="M14" s="95"/>
      <c r="N14" s="37" t="s">
        <v>83</v>
      </c>
      <c r="O14" s="37">
        <v>1</v>
      </c>
      <c r="V14" s="37"/>
      <c r="W14" s="54"/>
      <c r="X14" s="37"/>
      <c r="Y14" s="37"/>
      <c r="Z14" s="55"/>
      <c r="AA14" s="37"/>
      <c r="AB14" s="37"/>
      <c r="AC14" s="37"/>
      <c r="AD14" s="37"/>
    </row>
    <row r="15" spans="1:30">
      <c r="A15" s="41">
        <v>13</v>
      </c>
      <c r="B15" s="47" t="s">
        <v>100</v>
      </c>
      <c r="C15" s="47" t="s">
        <v>71</v>
      </c>
      <c r="D15" s="47" t="s">
        <v>77</v>
      </c>
      <c r="E15" s="47">
        <v>6600</v>
      </c>
      <c r="F15" s="47" t="s">
        <v>88</v>
      </c>
      <c r="G15" s="190">
        <v>11</v>
      </c>
      <c r="H15" s="52">
        <v>1</v>
      </c>
      <c r="I15" s="52">
        <v>0</v>
      </c>
      <c r="J15" s="44">
        <f t="shared" si="1"/>
        <v>1</v>
      </c>
      <c r="K15" s="49">
        <f t="shared" si="0"/>
        <v>0</v>
      </c>
      <c r="L15" s="45" t="s">
        <v>74</v>
      </c>
      <c r="M15" s="95"/>
      <c r="N15" s="37" t="s">
        <v>89</v>
      </c>
      <c r="O15" s="37">
        <v>1</v>
      </c>
      <c r="V15" s="37"/>
      <c r="W15" s="54"/>
      <c r="X15" s="37"/>
      <c r="Y15" s="37"/>
      <c r="Z15" s="55"/>
      <c r="AA15" s="37"/>
      <c r="AB15" s="37"/>
      <c r="AC15" s="37"/>
      <c r="AD15" s="37"/>
    </row>
    <row r="16" spans="1:30">
      <c r="A16" s="34">
        <v>14</v>
      </c>
      <c r="B16" s="47" t="s">
        <v>101</v>
      </c>
      <c r="C16" s="47" t="s">
        <v>71</v>
      </c>
      <c r="D16" s="47" t="s">
        <v>77</v>
      </c>
      <c r="E16" s="47">
        <v>5400</v>
      </c>
      <c r="F16" s="47" t="s">
        <v>88</v>
      </c>
      <c r="G16" s="190">
        <v>10</v>
      </c>
      <c r="H16" s="52">
        <v>1</v>
      </c>
      <c r="I16" s="52">
        <v>0</v>
      </c>
      <c r="J16" s="44">
        <f t="shared" si="1"/>
        <v>1</v>
      </c>
      <c r="K16" s="49">
        <f t="shared" si="0"/>
        <v>0</v>
      </c>
      <c r="L16" s="57" t="s">
        <v>102</v>
      </c>
      <c r="M16" s="112"/>
      <c r="N16" s="37" t="s">
        <v>89</v>
      </c>
      <c r="O16" s="37">
        <v>1</v>
      </c>
      <c r="V16" s="37"/>
      <c r="W16" s="54"/>
      <c r="X16" s="37"/>
      <c r="Y16" s="37"/>
      <c r="Z16" s="55"/>
      <c r="AA16" s="37"/>
      <c r="AB16" s="37"/>
      <c r="AC16" s="37"/>
      <c r="AD16" s="37"/>
    </row>
    <row r="17" spans="1:30">
      <c r="A17" s="41">
        <v>15</v>
      </c>
      <c r="B17" s="47" t="s">
        <v>103</v>
      </c>
      <c r="C17" s="47" t="s">
        <v>71</v>
      </c>
      <c r="D17" s="47" t="s">
        <v>77</v>
      </c>
      <c r="E17" s="47">
        <v>5400</v>
      </c>
      <c r="F17" s="47" t="s">
        <v>73</v>
      </c>
      <c r="G17" s="190">
        <v>10</v>
      </c>
      <c r="H17" s="52">
        <v>1</v>
      </c>
      <c r="I17" s="52">
        <v>0</v>
      </c>
      <c r="J17" s="44">
        <f t="shared" si="1"/>
        <v>1</v>
      </c>
      <c r="K17" s="49">
        <f t="shared" si="0"/>
        <v>0</v>
      </c>
      <c r="L17" s="45" t="s">
        <v>74</v>
      </c>
      <c r="M17" s="95"/>
      <c r="N17" s="37" t="s">
        <v>75</v>
      </c>
      <c r="O17" s="37">
        <v>1</v>
      </c>
      <c r="V17" s="37"/>
      <c r="W17" s="54"/>
      <c r="X17" s="37"/>
      <c r="Y17" s="37"/>
      <c r="Z17" s="55"/>
      <c r="AA17" s="37"/>
      <c r="AB17" s="37"/>
      <c r="AC17" s="37"/>
      <c r="AD17" s="37"/>
    </row>
    <row r="18" spans="1:30">
      <c r="A18" s="34">
        <v>16</v>
      </c>
      <c r="B18" s="47" t="s">
        <v>104</v>
      </c>
      <c r="C18" s="47" t="s">
        <v>94</v>
      </c>
      <c r="D18" s="47" t="s">
        <v>77</v>
      </c>
      <c r="E18" s="47">
        <v>6600</v>
      </c>
      <c r="F18" s="47" t="s">
        <v>78</v>
      </c>
      <c r="G18" s="190">
        <v>11</v>
      </c>
      <c r="H18" s="52">
        <v>1</v>
      </c>
      <c r="I18" s="52">
        <v>0</v>
      </c>
      <c r="J18" s="44">
        <f t="shared" si="1"/>
        <v>1</v>
      </c>
      <c r="K18" s="49">
        <f t="shared" si="0"/>
        <v>0</v>
      </c>
      <c r="L18" s="45" t="s">
        <v>105</v>
      </c>
      <c r="M18" s="95"/>
      <c r="N18" s="37" t="s">
        <v>79</v>
      </c>
      <c r="O18" s="37">
        <v>1</v>
      </c>
      <c r="V18" s="37"/>
      <c r="W18" s="54"/>
      <c r="X18" s="37"/>
      <c r="Y18" s="37"/>
      <c r="Z18" s="55"/>
      <c r="AA18" s="37"/>
      <c r="AB18" s="37"/>
      <c r="AC18" s="37"/>
      <c r="AD18" s="37"/>
    </row>
    <row r="19" spans="1:30">
      <c r="A19" s="41">
        <v>17</v>
      </c>
      <c r="B19" s="47" t="s">
        <v>106</v>
      </c>
      <c r="C19" s="47" t="s">
        <v>94</v>
      </c>
      <c r="D19" s="47" t="s">
        <v>77</v>
      </c>
      <c r="E19" s="47">
        <v>5400</v>
      </c>
      <c r="F19" s="47" t="s">
        <v>78</v>
      </c>
      <c r="G19" s="190">
        <v>10</v>
      </c>
      <c r="H19" s="52">
        <v>1</v>
      </c>
      <c r="I19" s="52">
        <v>0</v>
      </c>
      <c r="J19" s="44">
        <f t="shared" si="1"/>
        <v>1</v>
      </c>
      <c r="K19" s="49">
        <f t="shared" si="0"/>
        <v>0</v>
      </c>
      <c r="L19" s="45" t="s">
        <v>105</v>
      </c>
      <c r="M19" s="95"/>
      <c r="N19" s="37" t="s">
        <v>79</v>
      </c>
      <c r="O19" s="37">
        <v>1</v>
      </c>
      <c r="T19" s="40"/>
      <c r="V19" s="37"/>
      <c r="W19" s="40"/>
      <c r="X19" s="37"/>
      <c r="Y19" s="37"/>
      <c r="Z19" s="55"/>
      <c r="AA19" s="37"/>
      <c r="AB19" s="37"/>
      <c r="AC19" s="37"/>
      <c r="AD19" s="37"/>
    </row>
    <row r="20" spans="1:30">
      <c r="A20" s="34">
        <v>18</v>
      </c>
      <c r="B20" s="58" t="s">
        <v>107</v>
      </c>
      <c r="C20" s="58" t="s">
        <v>94</v>
      </c>
      <c r="D20" s="58" t="s">
        <v>77</v>
      </c>
      <c r="E20" s="58">
        <v>5400</v>
      </c>
      <c r="F20" s="58" t="s">
        <v>73</v>
      </c>
      <c r="G20" s="190">
        <v>10</v>
      </c>
      <c r="H20" s="59">
        <v>1</v>
      </c>
      <c r="I20" s="59">
        <v>0</v>
      </c>
      <c r="J20" s="44">
        <f t="shared" si="1"/>
        <v>1</v>
      </c>
      <c r="K20" s="59">
        <f t="shared" si="0"/>
        <v>0</v>
      </c>
      <c r="L20" s="60" t="s">
        <v>105</v>
      </c>
      <c r="M20" s="115"/>
      <c r="N20" s="37" t="s">
        <v>108</v>
      </c>
      <c r="O20" s="37">
        <v>1</v>
      </c>
      <c r="T20" s="40"/>
      <c r="V20" s="37"/>
      <c r="W20" s="40"/>
      <c r="X20" s="37"/>
      <c r="Y20" s="37"/>
      <c r="Z20" s="55"/>
      <c r="AA20" s="37"/>
      <c r="AB20" s="37"/>
      <c r="AC20" s="37"/>
      <c r="AD20" s="37"/>
    </row>
    <row r="21" spans="1:30">
      <c r="A21" s="41">
        <v>19</v>
      </c>
      <c r="B21" s="47" t="s">
        <v>109</v>
      </c>
      <c r="C21" s="47" t="s">
        <v>94</v>
      </c>
      <c r="D21" s="47" t="s">
        <v>77</v>
      </c>
      <c r="E21" s="47">
        <v>5400</v>
      </c>
      <c r="F21" s="47" t="s">
        <v>88</v>
      </c>
      <c r="G21" s="190">
        <v>10</v>
      </c>
      <c r="H21" s="52">
        <v>1</v>
      </c>
      <c r="I21" s="52">
        <v>0</v>
      </c>
      <c r="J21" s="44">
        <f t="shared" si="1"/>
        <v>1</v>
      </c>
      <c r="K21" s="49">
        <f t="shared" si="0"/>
        <v>0</v>
      </c>
      <c r="L21" s="45" t="s">
        <v>105</v>
      </c>
      <c r="M21" s="95"/>
      <c r="N21" s="37" t="s">
        <v>89</v>
      </c>
      <c r="O21" s="37">
        <v>1</v>
      </c>
      <c r="T21" s="40"/>
      <c r="V21" s="37"/>
      <c r="W21" s="40"/>
      <c r="X21" s="37"/>
      <c r="Y21" s="37"/>
      <c r="Z21" s="55"/>
      <c r="AA21" s="37"/>
      <c r="AB21" s="37"/>
      <c r="AC21" s="37"/>
      <c r="AD21" s="37"/>
    </row>
    <row r="22" spans="1:30" ht="100.5" customHeight="1">
      <c r="A22" s="34">
        <v>20</v>
      </c>
      <c r="B22" s="46" t="s">
        <v>110</v>
      </c>
      <c r="C22" s="47" t="s">
        <v>71</v>
      </c>
      <c r="D22" s="47" t="s">
        <v>77</v>
      </c>
      <c r="E22" s="47">
        <v>5400</v>
      </c>
      <c r="F22" s="46" t="s">
        <v>78</v>
      </c>
      <c r="G22" s="190">
        <v>10</v>
      </c>
      <c r="H22" s="48">
        <v>1</v>
      </c>
      <c r="I22" s="48">
        <v>0</v>
      </c>
      <c r="J22" s="44">
        <f t="shared" si="1"/>
        <v>1</v>
      </c>
      <c r="K22" s="49">
        <f t="shared" si="0"/>
        <v>0</v>
      </c>
      <c r="L22" s="61" t="s">
        <v>111</v>
      </c>
      <c r="M22" s="212"/>
      <c r="N22" s="37" t="s">
        <v>79</v>
      </c>
      <c r="O22" s="37">
        <v>1</v>
      </c>
      <c r="T22" s="40"/>
      <c r="V22" s="37"/>
      <c r="W22" s="54"/>
      <c r="X22" s="37"/>
      <c r="Y22" s="37"/>
      <c r="Z22" s="55"/>
      <c r="AA22" s="37"/>
      <c r="AB22" s="37"/>
      <c r="AC22" s="37"/>
      <c r="AD22" s="37"/>
    </row>
    <row r="23" spans="1:30">
      <c r="A23" s="34">
        <v>21</v>
      </c>
      <c r="B23" s="34" t="s">
        <v>112</v>
      </c>
      <c r="C23" s="47" t="s">
        <v>71</v>
      </c>
      <c r="D23" s="51" t="s">
        <v>77</v>
      </c>
      <c r="E23" s="62">
        <v>6600</v>
      </c>
      <c r="F23" s="34" t="s">
        <v>81</v>
      </c>
      <c r="G23" s="190">
        <v>11</v>
      </c>
      <c r="H23" s="48">
        <v>6</v>
      </c>
      <c r="I23" s="48">
        <v>0</v>
      </c>
      <c r="J23" s="44">
        <f t="shared" si="1"/>
        <v>6</v>
      </c>
      <c r="K23" s="49">
        <f t="shared" si="0"/>
        <v>0</v>
      </c>
      <c r="L23" s="45" t="s">
        <v>82</v>
      </c>
      <c r="M23" s="36"/>
      <c r="N23" s="37" t="s">
        <v>83</v>
      </c>
      <c r="O23" s="37">
        <v>6</v>
      </c>
      <c r="T23" s="40"/>
      <c r="V23" s="37"/>
      <c r="W23" s="54"/>
      <c r="X23" s="37"/>
      <c r="Y23" s="37"/>
      <c r="Z23" s="55"/>
      <c r="AA23" s="37"/>
      <c r="AB23" s="37"/>
      <c r="AC23" s="37"/>
      <c r="AD23" s="37"/>
    </row>
    <row r="24" spans="1:30">
      <c r="A24" s="41">
        <v>22</v>
      </c>
      <c r="B24" s="46" t="s">
        <v>113</v>
      </c>
      <c r="C24" s="46" t="s">
        <v>71</v>
      </c>
      <c r="D24" s="51" t="s">
        <v>77</v>
      </c>
      <c r="E24" s="51">
        <v>6600</v>
      </c>
      <c r="F24" s="46" t="s">
        <v>78</v>
      </c>
      <c r="G24" s="190">
        <v>11</v>
      </c>
      <c r="H24" s="48">
        <v>1</v>
      </c>
      <c r="I24" s="48">
        <v>1</v>
      </c>
      <c r="J24" s="44">
        <f t="shared" si="1"/>
        <v>0</v>
      </c>
      <c r="K24" s="49">
        <f t="shared" si="0"/>
        <v>0</v>
      </c>
      <c r="L24" s="45"/>
      <c r="M24" s="95"/>
      <c r="N24" s="37" t="s">
        <v>79</v>
      </c>
      <c r="O24" s="37"/>
      <c r="T24" s="40"/>
      <c r="V24" s="37"/>
      <c r="W24" s="54"/>
      <c r="X24" s="37"/>
      <c r="Y24" s="37"/>
      <c r="Z24" s="55"/>
      <c r="AA24" s="37"/>
      <c r="AB24" s="37"/>
      <c r="AC24" s="37"/>
      <c r="AD24" s="37"/>
    </row>
    <row r="25" spans="1:30">
      <c r="A25" s="34">
        <v>23</v>
      </c>
      <c r="B25" s="47" t="s">
        <v>114</v>
      </c>
      <c r="C25" s="46" t="s">
        <v>71</v>
      </c>
      <c r="D25" s="47" t="s">
        <v>77</v>
      </c>
      <c r="E25" s="47">
        <v>5400</v>
      </c>
      <c r="F25" s="47" t="s">
        <v>73</v>
      </c>
      <c r="G25" s="190">
        <v>10</v>
      </c>
      <c r="H25" s="52">
        <v>2</v>
      </c>
      <c r="I25" s="52">
        <v>3</v>
      </c>
      <c r="J25" s="44">
        <v>0</v>
      </c>
      <c r="K25" s="49">
        <f t="shared" si="0"/>
        <v>1</v>
      </c>
      <c r="L25" s="45" t="s">
        <v>85</v>
      </c>
      <c r="M25" s="95"/>
      <c r="N25" s="37" t="s">
        <v>75</v>
      </c>
      <c r="O25" s="37"/>
      <c r="T25" s="40"/>
      <c r="V25" s="37"/>
      <c r="W25" s="54"/>
      <c r="X25" s="37"/>
      <c r="Y25" s="37"/>
      <c r="Z25" s="55"/>
      <c r="AA25" s="37"/>
      <c r="AB25" s="37"/>
      <c r="AC25" s="37"/>
      <c r="AD25" s="37"/>
    </row>
    <row r="26" spans="1:30" ht="35.25" customHeight="1">
      <c r="A26" s="41">
        <v>24</v>
      </c>
      <c r="B26" s="63" t="s">
        <v>115</v>
      </c>
      <c r="C26" s="50" t="s">
        <v>71</v>
      </c>
      <c r="D26" s="64" t="s">
        <v>77</v>
      </c>
      <c r="E26" s="65">
        <v>5400</v>
      </c>
      <c r="F26" s="42" t="s">
        <v>88</v>
      </c>
      <c r="G26" s="190">
        <v>10</v>
      </c>
      <c r="H26" s="66">
        <v>4</v>
      </c>
      <c r="I26" s="66">
        <v>3</v>
      </c>
      <c r="J26" s="44">
        <f t="shared" si="1"/>
        <v>1</v>
      </c>
      <c r="K26" s="44">
        <f t="shared" si="0"/>
        <v>0</v>
      </c>
      <c r="L26" s="67" t="s">
        <v>229</v>
      </c>
      <c r="M26" s="211"/>
      <c r="N26" s="37" t="s">
        <v>89</v>
      </c>
      <c r="O26" s="37"/>
      <c r="T26" s="54"/>
      <c r="V26" s="37"/>
      <c r="W26" s="54"/>
      <c r="X26" s="37"/>
      <c r="Y26" s="37"/>
      <c r="Z26" s="55"/>
      <c r="AA26" s="37"/>
      <c r="AB26" s="37"/>
      <c r="AC26" s="37"/>
      <c r="AD26" s="37"/>
    </row>
    <row r="27" spans="1:30" ht="32.25" customHeight="1">
      <c r="A27" s="34">
        <v>25</v>
      </c>
      <c r="B27" s="68" t="s">
        <v>116</v>
      </c>
      <c r="C27" s="50" t="s">
        <v>71</v>
      </c>
      <c r="D27" s="64" t="s">
        <v>77</v>
      </c>
      <c r="E27" s="65">
        <v>5400</v>
      </c>
      <c r="F27" s="42" t="s">
        <v>88</v>
      </c>
      <c r="G27" s="190">
        <v>10</v>
      </c>
      <c r="H27" s="66">
        <v>3</v>
      </c>
      <c r="I27" s="66">
        <v>0</v>
      </c>
      <c r="J27" s="44">
        <f t="shared" si="1"/>
        <v>3</v>
      </c>
      <c r="K27" s="44">
        <f t="shared" si="0"/>
        <v>0</v>
      </c>
      <c r="L27" s="67" t="s">
        <v>117</v>
      </c>
      <c r="M27" s="211"/>
      <c r="N27" s="37" t="s">
        <v>89</v>
      </c>
      <c r="O27" s="37">
        <v>3</v>
      </c>
      <c r="T27" s="54"/>
      <c r="V27" s="37"/>
      <c r="W27" s="54"/>
      <c r="X27" s="37"/>
      <c r="Y27" s="37"/>
      <c r="Z27" s="56"/>
      <c r="AA27" s="37"/>
      <c r="AB27" s="37"/>
      <c r="AC27" s="37"/>
      <c r="AD27" s="37"/>
    </row>
    <row r="28" spans="1:30">
      <c r="A28" s="41">
        <v>26</v>
      </c>
      <c r="B28" s="53" t="s">
        <v>218</v>
      </c>
      <c r="C28" s="50" t="s">
        <v>71</v>
      </c>
      <c r="D28" s="51" t="s">
        <v>77</v>
      </c>
      <c r="E28" s="62">
        <v>5400</v>
      </c>
      <c r="F28" s="53" t="s">
        <v>78</v>
      </c>
      <c r="G28" s="190">
        <v>10</v>
      </c>
      <c r="H28" s="48">
        <v>1</v>
      </c>
      <c r="I28" s="48">
        <v>0</v>
      </c>
      <c r="J28" s="44">
        <v>1</v>
      </c>
      <c r="K28" s="49">
        <f t="shared" si="0"/>
        <v>0</v>
      </c>
      <c r="L28" s="45" t="s">
        <v>118</v>
      </c>
      <c r="M28" s="95"/>
      <c r="N28" s="37" t="s">
        <v>79</v>
      </c>
      <c r="O28" s="37"/>
      <c r="T28" s="54"/>
      <c r="V28" s="37"/>
      <c r="W28" s="40"/>
      <c r="X28" s="37"/>
      <c r="Y28" s="37"/>
      <c r="Z28" s="55"/>
      <c r="AA28" s="37"/>
      <c r="AB28" s="37"/>
      <c r="AC28" s="37"/>
      <c r="AD28" s="37"/>
    </row>
    <row r="29" spans="1:30" ht="30">
      <c r="A29" s="34">
        <v>27</v>
      </c>
      <c r="B29" s="53" t="s">
        <v>119</v>
      </c>
      <c r="C29" s="53" t="s">
        <v>94</v>
      </c>
      <c r="D29" s="47" t="s">
        <v>77</v>
      </c>
      <c r="E29" s="47">
        <v>6600</v>
      </c>
      <c r="F29" s="47" t="s">
        <v>73</v>
      </c>
      <c r="G29" s="190">
        <v>11</v>
      </c>
      <c r="H29" s="48">
        <v>1</v>
      </c>
      <c r="I29" s="48">
        <v>0</v>
      </c>
      <c r="J29" s="44">
        <f t="shared" si="1"/>
        <v>1</v>
      </c>
      <c r="K29" s="49">
        <f t="shared" si="0"/>
        <v>0</v>
      </c>
      <c r="L29" s="61" t="s">
        <v>120</v>
      </c>
      <c r="M29" s="212"/>
      <c r="N29" s="37" t="s">
        <v>75</v>
      </c>
      <c r="O29" s="37">
        <v>1</v>
      </c>
      <c r="T29" s="54"/>
      <c r="V29" s="37"/>
      <c r="W29" s="40"/>
      <c r="X29" s="37"/>
      <c r="Y29" s="37"/>
      <c r="Z29" s="55"/>
      <c r="AA29" s="37"/>
      <c r="AB29" s="37"/>
      <c r="AC29" s="37"/>
      <c r="AD29" s="37"/>
    </row>
    <row r="30" spans="1:30">
      <c r="A30" s="41">
        <v>28</v>
      </c>
      <c r="B30" s="53" t="s">
        <v>121</v>
      </c>
      <c r="C30" s="53" t="s">
        <v>122</v>
      </c>
      <c r="D30" s="47" t="s">
        <v>77</v>
      </c>
      <c r="E30" s="47">
        <v>6600</v>
      </c>
      <c r="F30" s="47" t="s">
        <v>73</v>
      </c>
      <c r="G30" s="190">
        <v>11</v>
      </c>
      <c r="H30" s="48">
        <v>1</v>
      </c>
      <c r="I30" s="48">
        <v>0</v>
      </c>
      <c r="J30" s="44">
        <f t="shared" si="1"/>
        <v>1</v>
      </c>
      <c r="K30" s="49">
        <f t="shared" si="0"/>
        <v>0</v>
      </c>
      <c r="L30" s="45" t="s">
        <v>105</v>
      </c>
      <c r="M30" s="95"/>
      <c r="N30" s="37" t="s">
        <v>75</v>
      </c>
      <c r="O30" s="37"/>
      <c r="T30" s="54"/>
      <c r="V30" s="37"/>
      <c r="W30" s="40"/>
      <c r="X30" s="37"/>
      <c r="Y30" s="37"/>
      <c r="Z30" s="55"/>
      <c r="AA30" s="37"/>
      <c r="AB30" s="37"/>
      <c r="AC30" s="37"/>
      <c r="AD30" s="37"/>
    </row>
    <row r="31" spans="1:30">
      <c r="A31" s="34">
        <v>29</v>
      </c>
      <c r="B31" s="53" t="s">
        <v>123</v>
      </c>
      <c r="C31" s="53"/>
      <c r="D31" s="47"/>
      <c r="E31" s="47"/>
      <c r="F31" s="47" t="s">
        <v>73</v>
      </c>
      <c r="G31" s="190"/>
      <c r="H31" s="48">
        <v>2</v>
      </c>
      <c r="I31" s="48">
        <v>0</v>
      </c>
      <c r="J31" s="44">
        <f t="shared" si="1"/>
        <v>2</v>
      </c>
      <c r="K31" s="49">
        <f t="shared" si="0"/>
        <v>0</v>
      </c>
      <c r="L31" s="45"/>
      <c r="M31" s="95"/>
      <c r="N31" s="37" t="s">
        <v>75</v>
      </c>
      <c r="O31" s="37"/>
      <c r="P31" s="36">
        <v>2</v>
      </c>
      <c r="T31" s="54"/>
      <c r="V31" s="37"/>
      <c r="W31" s="40"/>
      <c r="X31" s="37"/>
      <c r="Y31" s="37"/>
      <c r="Z31" s="55"/>
      <c r="AA31" s="37"/>
      <c r="AB31" s="37"/>
      <c r="AC31" s="37"/>
      <c r="AD31" s="37"/>
    </row>
    <row r="32" spans="1:30">
      <c r="A32" s="41">
        <v>30</v>
      </c>
      <c r="B32" s="53" t="s">
        <v>124</v>
      </c>
      <c r="C32" s="53"/>
      <c r="D32" s="51" t="s">
        <v>77</v>
      </c>
      <c r="E32" s="62">
        <v>5400</v>
      </c>
      <c r="F32" s="47" t="s">
        <v>73</v>
      </c>
      <c r="G32" s="190">
        <v>11</v>
      </c>
      <c r="H32" s="48">
        <v>2</v>
      </c>
      <c r="I32" s="48">
        <v>0</v>
      </c>
      <c r="J32" s="44">
        <f t="shared" si="1"/>
        <v>2</v>
      </c>
      <c r="K32" s="49">
        <v>0</v>
      </c>
      <c r="L32" s="45">
        <v>2014</v>
      </c>
      <c r="M32" s="95"/>
      <c r="N32" s="37" t="s">
        <v>89</v>
      </c>
      <c r="O32" s="37">
        <v>2</v>
      </c>
      <c r="P32" s="36">
        <v>2</v>
      </c>
      <c r="T32" s="54"/>
      <c r="V32" s="37"/>
      <c r="W32" s="40"/>
      <c r="X32" s="37"/>
      <c r="Y32" s="37"/>
      <c r="Z32" s="55"/>
      <c r="AA32" s="37"/>
      <c r="AB32" s="37"/>
      <c r="AC32" s="37"/>
      <c r="AD32" s="37"/>
    </row>
    <row r="33" spans="1:30" ht="24.75" customHeight="1">
      <c r="A33" s="34">
        <v>31</v>
      </c>
      <c r="B33" s="53" t="s">
        <v>125</v>
      </c>
      <c r="C33" s="69" t="s">
        <v>71</v>
      </c>
      <c r="D33" s="47" t="s">
        <v>77</v>
      </c>
      <c r="E33" s="47">
        <v>5400</v>
      </c>
      <c r="F33" s="47" t="s">
        <v>73</v>
      </c>
      <c r="G33" s="190">
        <v>10</v>
      </c>
      <c r="H33" s="48">
        <v>1</v>
      </c>
      <c r="I33" s="48">
        <v>0</v>
      </c>
      <c r="J33" s="44">
        <f t="shared" si="1"/>
        <v>1</v>
      </c>
      <c r="K33" s="49">
        <f>IF((I33-H33)&gt;0,I33-H33,0)</f>
        <v>0</v>
      </c>
      <c r="L33" s="70"/>
      <c r="M33" s="213"/>
      <c r="N33" s="37" t="s">
        <v>73</v>
      </c>
      <c r="O33" s="37"/>
      <c r="P33" s="36">
        <v>1</v>
      </c>
      <c r="T33" s="54"/>
      <c r="V33" s="37"/>
      <c r="W33" s="40"/>
      <c r="X33" s="37"/>
      <c r="Y33" s="37"/>
      <c r="Z33" s="55"/>
      <c r="AA33" s="37"/>
      <c r="AB33" s="37"/>
      <c r="AC33" s="37"/>
      <c r="AD33" s="37"/>
    </row>
    <row r="34" spans="1:30" ht="24.75" customHeight="1">
      <c r="A34" s="41">
        <v>32</v>
      </c>
      <c r="B34" s="36" t="s">
        <v>126</v>
      </c>
      <c r="C34" s="71" t="s">
        <v>127</v>
      </c>
      <c r="D34" s="51" t="s">
        <v>77</v>
      </c>
      <c r="E34" s="51">
        <v>7600</v>
      </c>
      <c r="F34" s="47" t="s">
        <v>78</v>
      </c>
      <c r="G34" s="189">
        <v>12</v>
      </c>
      <c r="H34" s="48">
        <v>1</v>
      </c>
      <c r="I34" s="48">
        <v>0</v>
      </c>
      <c r="J34" s="44">
        <f t="shared" si="1"/>
        <v>1</v>
      </c>
      <c r="K34" s="49">
        <v>0</v>
      </c>
      <c r="L34" s="70"/>
      <c r="M34" s="213"/>
      <c r="N34" s="37" t="s">
        <v>79</v>
      </c>
      <c r="O34" s="37"/>
      <c r="P34" s="36">
        <v>1</v>
      </c>
      <c r="T34" s="54"/>
      <c r="V34" s="37"/>
      <c r="W34" s="40"/>
      <c r="X34" s="37"/>
      <c r="Y34" s="37"/>
      <c r="Z34" s="55"/>
      <c r="AA34" s="37"/>
      <c r="AB34" s="37"/>
      <c r="AC34" s="37"/>
      <c r="AD34" s="37"/>
    </row>
    <row r="35" spans="1:30" ht="24.75" customHeight="1">
      <c r="A35" s="41">
        <v>33</v>
      </c>
      <c r="B35" s="217" t="s">
        <v>182</v>
      </c>
      <c r="C35" s="71" t="s">
        <v>127</v>
      </c>
      <c r="D35" s="47" t="s">
        <v>77</v>
      </c>
      <c r="E35" s="47">
        <v>5400</v>
      </c>
      <c r="F35" s="47" t="s">
        <v>78</v>
      </c>
      <c r="G35" s="190">
        <v>10</v>
      </c>
      <c r="H35" s="48">
        <v>2</v>
      </c>
      <c r="I35" s="48">
        <v>2</v>
      </c>
      <c r="J35" s="44">
        <v>0</v>
      </c>
      <c r="K35" s="49">
        <v>0</v>
      </c>
      <c r="L35" s="70"/>
      <c r="M35" s="213"/>
      <c r="N35" s="37" t="s">
        <v>79</v>
      </c>
      <c r="O35" s="37"/>
      <c r="T35" s="54"/>
      <c r="V35" s="37"/>
      <c r="W35" s="40"/>
      <c r="X35" s="37"/>
      <c r="Y35" s="37"/>
      <c r="Z35" s="55"/>
      <c r="AA35" s="37"/>
      <c r="AB35" s="37"/>
      <c r="AC35" s="37"/>
      <c r="AD35" s="37"/>
    </row>
    <row r="36" spans="1:30" ht="24.75" customHeight="1">
      <c r="A36" s="41">
        <v>34</v>
      </c>
      <c r="B36" s="217" t="s">
        <v>248</v>
      </c>
      <c r="C36" s="71"/>
      <c r="D36" s="47" t="s">
        <v>77</v>
      </c>
      <c r="E36" s="47">
        <v>5400</v>
      </c>
      <c r="F36" s="47" t="s">
        <v>156</v>
      </c>
      <c r="G36" s="190">
        <v>10</v>
      </c>
      <c r="H36" s="48">
        <v>22</v>
      </c>
      <c r="I36" s="48">
        <v>16</v>
      </c>
      <c r="J36" s="44">
        <f>H36-I36</f>
        <v>6</v>
      </c>
      <c r="K36" s="49">
        <v>0</v>
      </c>
      <c r="L36" s="70"/>
      <c r="M36" s="213"/>
      <c r="N36" s="37"/>
      <c r="O36" s="37"/>
      <c r="T36" s="54"/>
      <c r="V36" s="37"/>
      <c r="W36" s="40"/>
      <c r="X36" s="37"/>
      <c r="Y36" s="37"/>
      <c r="Z36" s="55"/>
      <c r="AA36" s="37"/>
      <c r="AB36" s="37"/>
      <c r="AC36" s="37"/>
      <c r="AD36" s="37"/>
    </row>
    <row r="37" spans="1:30" ht="15.75">
      <c r="A37" s="34"/>
      <c r="B37" s="34" t="s">
        <v>42</v>
      </c>
      <c r="C37" s="34"/>
      <c r="D37" s="72"/>
      <c r="E37" s="72"/>
      <c r="F37" s="72"/>
      <c r="G37" s="191"/>
      <c r="H37" s="52">
        <v>74</v>
      </c>
      <c r="I37" s="52">
        <f>SUM(I3:I36)</f>
        <v>31</v>
      </c>
      <c r="J37" s="52">
        <f>SUM(J3:J36)</f>
        <v>44</v>
      </c>
      <c r="K37" s="52">
        <f>SUM(K3:K32)</f>
        <v>1</v>
      </c>
      <c r="L37" s="45"/>
      <c r="M37" s="95"/>
      <c r="T37" s="54"/>
      <c r="V37" s="37"/>
      <c r="W37" s="73"/>
      <c r="X37" s="37"/>
      <c r="Y37" s="37"/>
      <c r="Z37" s="74"/>
      <c r="AA37" s="37"/>
      <c r="AB37" s="37"/>
      <c r="AC37" s="37"/>
      <c r="AD37" s="37"/>
    </row>
    <row r="38" spans="1:30" ht="6.75" customHeight="1">
      <c r="A38" s="75"/>
      <c r="B38" s="75"/>
      <c r="C38" s="75"/>
      <c r="D38" s="75"/>
      <c r="E38" s="75"/>
      <c r="F38" s="75"/>
      <c r="G38" s="192"/>
      <c r="H38" s="75"/>
      <c r="I38" s="75"/>
      <c r="J38" s="75"/>
      <c r="K38" s="75"/>
      <c r="T38" s="54"/>
      <c r="V38" s="37"/>
      <c r="W38" s="54"/>
      <c r="X38" s="37"/>
      <c r="Y38" s="37"/>
      <c r="Z38" s="55"/>
      <c r="AA38" s="37"/>
      <c r="AB38" s="37"/>
      <c r="AC38" s="37"/>
      <c r="AD38" s="37"/>
    </row>
    <row r="39" spans="1:30" ht="57" customHeight="1">
      <c r="A39" s="75"/>
      <c r="B39" s="239" t="s">
        <v>234</v>
      </c>
      <c r="C39" s="239"/>
      <c r="D39" s="239"/>
      <c r="E39" s="239"/>
      <c r="F39" s="239"/>
      <c r="G39" s="239"/>
      <c r="H39" s="239"/>
      <c r="I39" s="239"/>
      <c r="J39" s="239"/>
      <c r="K39" s="239"/>
      <c r="L39" s="239"/>
      <c r="T39" s="54"/>
      <c r="V39" s="37"/>
      <c r="W39" s="76"/>
      <c r="X39" s="37"/>
      <c r="Y39" s="37"/>
      <c r="Z39" s="76"/>
      <c r="AA39" s="37"/>
      <c r="AB39" s="37"/>
      <c r="AC39" s="37"/>
      <c r="AD39" s="37"/>
    </row>
    <row r="40" spans="1:30">
      <c r="J40" s="36"/>
      <c r="T40" s="54"/>
      <c r="V40" s="37"/>
      <c r="W40" s="77"/>
      <c r="X40" s="37"/>
      <c r="Y40" s="37"/>
      <c r="Z40" s="78"/>
      <c r="AA40" s="37"/>
      <c r="AB40" s="37"/>
      <c r="AC40" s="37"/>
      <c r="AD40" s="37"/>
    </row>
    <row r="41" spans="1:30">
      <c r="B41" s="238" t="s">
        <v>129</v>
      </c>
      <c r="C41" s="238"/>
      <c r="D41" s="238"/>
      <c r="E41" s="238"/>
      <c r="F41" s="238"/>
      <c r="G41" s="238"/>
      <c r="H41" s="238"/>
      <c r="I41" s="238"/>
      <c r="J41" s="238"/>
      <c r="K41" s="238"/>
      <c r="T41" s="40"/>
      <c r="V41" s="37"/>
      <c r="W41" s="78"/>
      <c r="X41" s="37"/>
      <c r="Y41" s="37"/>
      <c r="Z41" s="78"/>
      <c r="AA41" s="37"/>
      <c r="AB41" s="37"/>
      <c r="AC41" s="37"/>
      <c r="AD41" s="37"/>
    </row>
    <row r="42" spans="1:30">
      <c r="B42" s="37" t="s">
        <v>130</v>
      </c>
      <c r="C42" s="37" t="s">
        <v>131</v>
      </c>
      <c r="J42" s="36"/>
      <c r="T42" s="40"/>
      <c r="V42" s="37"/>
      <c r="W42" s="78"/>
      <c r="X42" s="37"/>
      <c r="Y42" s="37"/>
      <c r="Z42" s="78"/>
      <c r="AA42" s="37"/>
      <c r="AB42" s="37"/>
      <c r="AC42" s="37"/>
      <c r="AD42" s="37"/>
    </row>
    <row r="43" spans="1:30">
      <c r="C43" s="37" t="s">
        <v>132</v>
      </c>
      <c r="J43" s="36"/>
      <c r="T43" s="40"/>
      <c r="V43" s="37"/>
      <c r="W43" s="78"/>
      <c r="X43" s="37"/>
      <c r="Y43" s="37"/>
      <c r="Z43" s="78"/>
      <c r="AA43" s="37"/>
      <c r="AB43" s="37"/>
      <c r="AC43" s="37"/>
      <c r="AD43" s="37"/>
    </row>
    <row r="44" spans="1:30">
      <c r="C44" s="37" t="s">
        <v>133</v>
      </c>
      <c r="J44" s="36"/>
      <c r="T44" s="54"/>
      <c r="V44" s="37"/>
      <c r="W44" s="78"/>
      <c r="X44" s="37"/>
      <c r="Y44" s="37"/>
      <c r="Z44" s="78"/>
      <c r="AA44" s="37"/>
      <c r="AB44" s="37"/>
      <c r="AC44" s="37"/>
      <c r="AD44" s="37"/>
    </row>
    <row r="45" spans="1:30">
      <c r="C45" s="37" t="s">
        <v>134</v>
      </c>
      <c r="J45" s="36"/>
      <c r="T45" s="54"/>
      <c r="V45" s="37"/>
      <c r="W45" s="78"/>
      <c r="X45" s="37"/>
      <c r="Y45" s="37"/>
      <c r="Z45" s="78"/>
      <c r="AA45" s="37"/>
      <c r="AB45" s="37"/>
      <c r="AC45" s="37"/>
      <c r="AD45" s="37"/>
    </row>
    <row r="46" spans="1:30">
      <c r="J46" s="36"/>
      <c r="T46" s="54"/>
      <c r="V46" s="37"/>
      <c r="W46" s="78"/>
      <c r="X46" s="37"/>
      <c r="Y46" s="37"/>
      <c r="Z46" s="78"/>
      <c r="AA46" s="37"/>
      <c r="AB46" s="37"/>
      <c r="AC46" s="37"/>
      <c r="AD46" s="37"/>
    </row>
    <row r="47" spans="1:30">
      <c r="J47" s="36"/>
      <c r="T47" s="54"/>
      <c r="V47" s="37"/>
      <c r="W47" s="77"/>
      <c r="X47" s="37"/>
      <c r="Y47" s="37"/>
      <c r="Z47" s="78"/>
      <c r="AA47" s="37"/>
      <c r="AB47" s="37"/>
      <c r="AC47" s="37"/>
      <c r="AD47" s="37"/>
    </row>
    <row r="48" spans="1:30">
      <c r="J48" s="36"/>
      <c r="T48" s="54"/>
      <c r="V48" s="37"/>
      <c r="W48" s="78"/>
      <c r="X48" s="37"/>
      <c r="Y48" s="37"/>
      <c r="Z48" s="78"/>
      <c r="AA48" s="37"/>
      <c r="AB48" s="37"/>
      <c r="AC48" s="37"/>
      <c r="AD48" s="37"/>
    </row>
    <row r="49" spans="2:30">
      <c r="J49" s="36"/>
      <c r="T49" s="54"/>
      <c r="V49" s="37"/>
      <c r="W49" s="78"/>
      <c r="X49" s="37"/>
      <c r="Y49" s="37"/>
      <c r="Z49" s="78"/>
      <c r="AA49" s="37"/>
      <c r="AB49" s="37"/>
      <c r="AC49" s="37"/>
      <c r="AD49" s="37"/>
    </row>
    <row r="50" spans="2:30">
      <c r="J50" s="36"/>
      <c r="T50" s="54"/>
      <c r="V50" s="37"/>
      <c r="W50" s="78"/>
      <c r="X50" s="37"/>
      <c r="Y50" s="37"/>
      <c r="Z50" s="78"/>
      <c r="AA50" s="37"/>
      <c r="AB50" s="37"/>
      <c r="AC50" s="37"/>
      <c r="AD50" s="37"/>
    </row>
    <row r="51" spans="2:30">
      <c r="J51" s="36"/>
      <c r="L51" s="35">
        <v>42</v>
      </c>
      <c r="N51" s="36">
        <f>52-16</f>
        <v>36</v>
      </c>
      <c r="T51" s="54"/>
      <c r="V51" s="37"/>
      <c r="W51" s="77"/>
      <c r="X51" s="37"/>
      <c r="Y51" s="37"/>
      <c r="Z51" s="78"/>
      <c r="AA51" s="37"/>
      <c r="AB51" s="37"/>
      <c r="AC51" s="37"/>
      <c r="AD51" s="37"/>
    </row>
    <row r="52" spans="2:30">
      <c r="J52" s="36"/>
      <c r="T52" s="54"/>
      <c r="V52" s="37"/>
      <c r="W52" s="77"/>
      <c r="X52" s="37"/>
      <c r="Y52" s="37"/>
      <c r="Z52" s="78"/>
      <c r="AA52" s="37"/>
      <c r="AB52" s="37"/>
      <c r="AC52" s="37"/>
      <c r="AD52" s="37"/>
    </row>
    <row r="53" spans="2:30">
      <c r="J53" s="36"/>
      <c r="T53" s="40"/>
      <c r="V53" s="37"/>
      <c r="W53" s="77"/>
      <c r="X53" s="37"/>
      <c r="Y53" s="37"/>
      <c r="Z53" s="78"/>
      <c r="AA53" s="37"/>
      <c r="AB53" s="37"/>
      <c r="AC53" s="37"/>
      <c r="AD53" s="37"/>
    </row>
    <row r="54" spans="2:30">
      <c r="J54" s="36"/>
      <c r="T54" s="40"/>
      <c r="V54" s="37"/>
      <c r="W54" s="77"/>
      <c r="X54" s="37"/>
      <c r="Y54" s="37"/>
      <c r="Z54" s="78"/>
      <c r="AA54" s="37"/>
      <c r="AB54" s="37"/>
      <c r="AC54" s="37"/>
      <c r="AD54" s="37"/>
    </row>
    <row r="55" spans="2:30">
      <c r="J55" s="36"/>
      <c r="T55" s="40"/>
      <c r="V55" s="37"/>
      <c r="W55" s="78"/>
      <c r="X55" s="37"/>
      <c r="Y55" s="37"/>
      <c r="Z55" s="78"/>
      <c r="AA55" s="37"/>
      <c r="AB55" s="37"/>
      <c r="AC55" s="37"/>
      <c r="AD55" s="37"/>
    </row>
    <row r="56" spans="2:30">
      <c r="J56" s="36"/>
      <c r="T56" s="40"/>
      <c r="V56" s="37"/>
      <c r="W56" s="78"/>
      <c r="X56" s="37"/>
      <c r="Y56" s="37"/>
      <c r="Z56" s="78"/>
      <c r="AA56" s="37"/>
      <c r="AB56" s="37"/>
      <c r="AC56" s="37"/>
      <c r="AD56" s="37"/>
    </row>
    <row r="57" spans="2:30">
      <c r="J57" s="36"/>
      <c r="T57" s="40"/>
      <c r="V57" s="37"/>
      <c r="W57" s="78"/>
      <c r="X57" s="37"/>
      <c r="Y57" s="37"/>
      <c r="Z57" s="78"/>
      <c r="AA57" s="37"/>
      <c r="AB57" s="37"/>
      <c r="AC57" s="37"/>
      <c r="AD57" s="37"/>
    </row>
    <row r="58" spans="2:30">
      <c r="B58" s="31" t="s">
        <v>135</v>
      </c>
      <c r="C58" s="8"/>
      <c r="D58" s="8"/>
      <c r="E58" s="8"/>
      <c r="F58" s="8"/>
      <c r="G58" s="187"/>
      <c r="H58" s="8"/>
      <c r="J58" s="36"/>
      <c r="T58" s="40"/>
      <c r="V58" s="37"/>
      <c r="W58" s="78"/>
      <c r="X58" s="37"/>
      <c r="Y58" s="37"/>
      <c r="Z58" s="78"/>
      <c r="AA58" s="37"/>
      <c r="AB58" s="37"/>
      <c r="AC58" s="37"/>
      <c r="AD58" s="37"/>
    </row>
    <row r="59" spans="2:30" ht="15.75">
      <c r="B59" s="31" t="s">
        <v>136</v>
      </c>
      <c r="C59" s="8"/>
      <c r="D59" s="8"/>
      <c r="E59" s="8"/>
      <c r="F59" s="8"/>
      <c r="G59" s="187"/>
      <c r="H59" s="79" t="s">
        <v>137</v>
      </c>
      <c r="J59" s="36"/>
      <c r="T59" s="73"/>
      <c r="V59" s="37"/>
      <c r="W59" s="78"/>
      <c r="X59" s="37"/>
      <c r="Y59" s="37"/>
      <c r="Z59" s="78"/>
      <c r="AA59" s="37"/>
      <c r="AB59" s="37"/>
      <c r="AC59" s="37"/>
      <c r="AD59" s="37"/>
    </row>
    <row r="60" spans="2:30">
      <c r="B60" s="8" t="s">
        <v>138</v>
      </c>
      <c r="C60" s="8"/>
      <c r="D60" s="8"/>
      <c r="E60" s="8"/>
      <c r="F60" s="8"/>
      <c r="G60" s="187"/>
      <c r="H60" s="8">
        <v>395</v>
      </c>
      <c r="J60" s="36"/>
      <c r="T60" s="54"/>
      <c r="V60" s="37"/>
      <c r="W60" s="78"/>
      <c r="X60" s="37"/>
      <c r="Y60" s="37"/>
      <c r="Z60" s="78"/>
      <c r="AA60" s="37"/>
      <c r="AB60" s="37"/>
      <c r="AC60" s="37"/>
      <c r="AD60" s="37"/>
    </row>
    <row r="61" spans="2:30">
      <c r="B61" s="31" t="s">
        <v>139</v>
      </c>
      <c r="C61" s="31"/>
      <c r="D61" s="32"/>
      <c r="E61" s="33"/>
      <c r="F61" s="33"/>
      <c r="G61" s="38"/>
      <c r="H61" s="8"/>
      <c r="I61" s="80"/>
      <c r="J61" s="34"/>
      <c r="K61" s="34"/>
      <c r="V61" s="37"/>
      <c r="W61" s="81"/>
      <c r="X61" s="37"/>
      <c r="Y61" s="37"/>
      <c r="Z61" s="81"/>
      <c r="AA61" s="37"/>
      <c r="AB61" s="37"/>
      <c r="AC61" s="37"/>
      <c r="AD61" s="37"/>
    </row>
    <row r="62" spans="2:30" ht="36.75">
      <c r="B62" s="38" t="s">
        <v>140</v>
      </c>
      <c r="C62" s="38"/>
      <c r="D62" s="33" t="s">
        <v>64</v>
      </c>
      <c r="E62" s="33" t="s">
        <v>65</v>
      </c>
      <c r="F62" s="33"/>
      <c r="G62" s="38"/>
      <c r="H62" s="49" t="s">
        <v>141</v>
      </c>
      <c r="I62" s="82" t="s">
        <v>56</v>
      </c>
      <c r="J62" s="38" t="s">
        <v>67</v>
      </c>
      <c r="K62" s="39" t="s">
        <v>68</v>
      </c>
      <c r="V62" s="37"/>
      <c r="W62" s="78"/>
      <c r="X62" s="37"/>
      <c r="Y62" s="37"/>
      <c r="Z62" s="78"/>
      <c r="AA62" s="37"/>
      <c r="AB62" s="37"/>
      <c r="AC62" s="37"/>
      <c r="AD62" s="37"/>
    </row>
    <row r="63" spans="2:30">
      <c r="B63" s="46" t="s">
        <v>76</v>
      </c>
      <c r="C63" s="46" t="s">
        <v>71</v>
      </c>
      <c r="D63" s="47" t="s">
        <v>77</v>
      </c>
      <c r="E63" s="47">
        <v>7600</v>
      </c>
      <c r="F63" s="46" t="s">
        <v>78</v>
      </c>
      <c r="G63" s="189">
        <v>12</v>
      </c>
      <c r="H63" s="48">
        <v>1</v>
      </c>
      <c r="I63" s="83">
        <v>0</v>
      </c>
      <c r="J63" s="49">
        <f t="shared" ref="J63:J69" si="4">IF(H63-I63&gt;0,H63-I63,0)</f>
        <v>1</v>
      </c>
      <c r="K63" s="49">
        <f t="shared" ref="K63:K66" si="5">IF((I63-H63)&gt;0,I63-H63,0)</f>
        <v>0</v>
      </c>
      <c r="V63" s="37"/>
      <c r="W63" s="77"/>
      <c r="X63" s="37"/>
      <c r="Y63" s="37"/>
      <c r="Z63" s="78"/>
      <c r="AA63" s="37"/>
      <c r="AB63" s="37"/>
      <c r="AC63" s="37"/>
      <c r="AD63" s="37"/>
    </row>
    <row r="64" spans="2:30">
      <c r="B64" s="47" t="s">
        <v>84</v>
      </c>
      <c r="C64" s="47" t="s">
        <v>71</v>
      </c>
      <c r="D64" s="47" t="s">
        <v>77</v>
      </c>
      <c r="E64" s="47">
        <v>6600</v>
      </c>
      <c r="F64" s="47" t="s">
        <v>73</v>
      </c>
      <c r="G64" s="190">
        <v>11</v>
      </c>
      <c r="H64" s="52">
        <v>1</v>
      </c>
      <c r="I64" s="84">
        <v>1</v>
      </c>
      <c r="J64" s="49">
        <f t="shared" si="4"/>
        <v>0</v>
      </c>
      <c r="K64" s="49">
        <f t="shared" si="5"/>
        <v>0</v>
      </c>
      <c r="V64" s="37"/>
      <c r="W64" s="78"/>
      <c r="X64" s="37"/>
      <c r="Y64" s="37"/>
      <c r="Z64" s="78"/>
      <c r="AA64" s="37"/>
      <c r="AB64" s="37"/>
      <c r="AC64" s="37"/>
      <c r="AD64" s="37"/>
    </row>
    <row r="65" spans="2:30">
      <c r="B65" s="47" t="s">
        <v>86</v>
      </c>
      <c r="C65" s="47" t="s">
        <v>71</v>
      </c>
      <c r="D65" s="47" t="s">
        <v>77</v>
      </c>
      <c r="E65" s="47">
        <v>6600</v>
      </c>
      <c r="F65" s="47" t="s">
        <v>73</v>
      </c>
      <c r="G65" s="190">
        <v>11</v>
      </c>
      <c r="H65" s="52">
        <v>1</v>
      </c>
      <c r="I65" s="84">
        <v>0</v>
      </c>
      <c r="J65" s="49">
        <f t="shared" si="4"/>
        <v>1</v>
      </c>
      <c r="K65" s="49">
        <f t="shared" si="5"/>
        <v>0</v>
      </c>
      <c r="V65" s="37"/>
      <c r="W65" s="77"/>
      <c r="X65" s="37"/>
      <c r="Y65" s="37"/>
      <c r="Z65" s="78"/>
      <c r="AA65" s="37"/>
      <c r="AB65" s="37"/>
      <c r="AC65" s="37"/>
      <c r="AD65" s="37"/>
    </row>
    <row r="66" spans="2:30">
      <c r="B66" s="46" t="s">
        <v>91</v>
      </c>
      <c r="C66" s="47" t="s">
        <v>71</v>
      </c>
      <c r="D66" s="51" t="s">
        <v>77</v>
      </c>
      <c r="E66" s="51">
        <v>6600</v>
      </c>
      <c r="F66" s="46" t="s">
        <v>78</v>
      </c>
      <c r="G66" s="190">
        <v>11</v>
      </c>
      <c r="H66" s="48">
        <v>3</v>
      </c>
      <c r="I66" s="83">
        <v>2</v>
      </c>
      <c r="J66" s="49">
        <f t="shared" si="4"/>
        <v>1</v>
      </c>
      <c r="K66" s="49">
        <f t="shared" si="5"/>
        <v>0</v>
      </c>
      <c r="V66" s="37"/>
      <c r="W66" s="77"/>
      <c r="X66" s="37"/>
      <c r="Y66" s="37"/>
      <c r="Z66" s="78"/>
      <c r="AA66" s="37"/>
      <c r="AB66" s="37"/>
      <c r="AC66" s="37"/>
      <c r="AD66" s="37"/>
    </row>
    <row r="67" spans="2:30">
      <c r="B67" s="46" t="s">
        <v>93</v>
      </c>
      <c r="C67" s="46" t="s">
        <v>94</v>
      </c>
      <c r="D67" s="51" t="s">
        <v>77</v>
      </c>
      <c r="E67" s="51">
        <v>6600</v>
      </c>
      <c r="F67" s="46"/>
      <c r="G67" s="190">
        <v>11</v>
      </c>
      <c r="H67" s="48">
        <v>1</v>
      </c>
      <c r="I67" s="83">
        <v>0</v>
      </c>
      <c r="J67" s="49">
        <f t="shared" si="4"/>
        <v>1</v>
      </c>
      <c r="K67" s="49"/>
      <c r="V67" s="37"/>
      <c r="W67" s="78"/>
      <c r="X67" s="37"/>
      <c r="Y67" s="37"/>
      <c r="Z67" s="78"/>
      <c r="AA67" s="37"/>
      <c r="AB67" s="37"/>
      <c r="AC67" s="37"/>
      <c r="AD67" s="37"/>
    </row>
    <row r="68" spans="2:30">
      <c r="B68" s="46" t="s">
        <v>97</v>
      </c>
      <c r="C68" s="47" t="s">
        <v>71</v>
      </c>
      <c r="D68" s="51" t="s">
        <v>77</v>
      </c>
      <c r="E68" s="51">
        <v>6600</v>
      </c>
      <c r="F68" s="46" t="s">
        <v>78</v>
      </c>
      <c r="G68" s="190">
        <v>11</v>
      </c>
      <c r="H68" s="48">
        <v>1</v>
      </c>
      <c r="I68" s="83">
        <v>0</v>
      </c>
      <c r="J68" s="49">
        <f t="shared" si="4"/>
        <v>1</v>
      </c>
      <c r="K68" s="49">
        <f t="shared" ref="K68:K75" si="6">IF((I68-H68)&gt;0,I68-H68,0)</f>
        <v>0</v>
      </c>
      <c r="V68" s="37"/>
      <c r="W68" s="77"/>
      <c r="X68" s="37"/>
      <c r="Y68" s="37"/>
      <c r="Z68" s="78"/>
      <c r="AA68" s="37"/>
      <c r="AB68" s="37"/>
      <c r="AC68" s="37"/>
      <c r="AD68" s="37"/>
    </row>
    <row r="69" spans="2:30">
      <c r="B69" s="47" t="s">
        <v>142</v>
      </c>
      <c r="C69" s="47" t="s">
        <v>71</v>
      </c>
      <c r="D69" s="47" t="s">
        <v>77</v>
      </c>
      <c r="E69" s="47">
        <v>5400</v>
      </c>
      <c r="F69" s="47" t="s">
        <v>73</v>
      </c>
      <c r="G69" s="190">
        <v>10</v>
      </c>
      <c r="H69" s="52">
        <v>1</v>
      </c>
      <c r="I69" s="84">
        <v>0</v>
      </c>
      <c r="J69" s="49">
        <f t="shared" si="4"/>
        <v>1</v>
      </c>
      <c r="K69" s="49">
        <f t="shared" si="6"/>
        <v>0</v>
      </c>
      <c r="V69" s="37"/>
      <c r="W69" s="85"/>
      <c r="X69" s="37"/>
      <c r="Y69" s="37"/>
      <c r="Z69" s="76"/>
      <c r="AA69" s="37"/>
      <c r="AB69" s="37"/>
      <c r="AC69" s="37"/>
      <c r="AD69" s="37"/>
    </row>
    <row r="70" spans="2:30">
      <c r="B70" s="58" t="s">
        <v>107</v>
      </c>
      <c r="C70" s="58" t="s">
        <v>94</v>
      </c>
      <c r="D70" s="58" t="s">
        <v>77</v>
      </c>
      <c r="E70" s="58">
        <v>5400</v>
      </c>
      <c r="F70" s="58" t="s">
        <v>73</v>
      </c>
      <c r="G70" s="194">
        <v>10</v>
      </c>
      <c r="H70" s="59">
        <v>1</v>
      </c>
      <c r="I70" s="86">
        <v>0</v>
      </c>
      <c r="J70" s="59">
        <v>1</v>
      </c>
      <c r="K70" s="59">
        <f t="shared" si="6"/>
        <v>0</v>
      </c>
      <c r="V70" s="37"/>
      <c r="W70" s="85"/>
      <c r="X70" s="37"/>
      <c r="Y70" s="37"/>
      <c r="Z70" s="76"/>
      <c r="AA70" s="37"/>
      <c r="AB70" s="37"/>
      <c r="AC70" s="37"/>
      <c r="AD70" s="37"/>
    </row>
    <row r="71" spans="2:30">
      <c r="B71" s="46" t="s">
        <v>143</v>
      </c>
      <c r="C71" s="46" t="s">
        <v>71</v>
      </c>
      <c r="D71" s="51" t="s">
        <v>77</v>
      </c>
      <c r="E71" s="51">
        <v>6600</v>
      </c>
      <c r="F71" s="46" t="s">
        <v>78</v>
      </c>
      <c r="G71" s="190">
        <v>11</v>
      </c>
      <c r="H71" s="48">
        <v>1</v>
      </c>
      <c r="I71" s="83">
        <v>0</v>
      </c>
      <c r="J71" s="49">
        <f t="shared" ref="J71:J74" si="7">IF(H71-I71&gt;0,H71-I71,0)</f>
        <v>1</v>
      </c>
      <c r="K71" s="49">
        <f t="shared" si="6"/>
        <v>0</v>
      </c>
      <c r="V71" s="37"/>
      <c r="W71" s="77"/>
      <c r="X71" s="37"/>
      <c r="Y71" s="37"/>
      <c r="Z71" s="78"/>
      <c r="AA71" s="37"/>
      <c r="AB71" s="37"/>
      <c r="AC71" s="37"/>
      <c r="AD71" s="37"/>
    </row>
    <row r="72" spans="2:30">
      <c r="B72" s="47" t="s">
        <v>114</v>
      </c>
      <c r="C72" s="46" t="s">
        <v>71</v>
      </c>
      <c r="D72" s="47" t="s">
        <v>77</v>
      </c>
      <c r="E72" s="47">
        <v>5400</v>
      </c>
      <c r="F72" s="47" t="s">
        <v>73</v>
      </c>
      <c r="G72" s="190">
        <v>10</v>
      </c>
      <c r="H72" s="52">
        <v>2</v>
      </c>
      <c r="I72" s="84">
        <v>2</v>
      </c>
      <c r="J72" s="49">
        <f t="shared" si="7"/>
        <v>0</v>
      </c>
      <c r="K72" s="49">
        <f t="shared" si="6"/>
        <v>0</v>
      </c>
      <c r="U72" s="36">
        <v>20</v>
      </c>
      <c r="V72" s="37">
        <v>16</v>
      </c>
      <c r="W72" s="77"/>
      <c r="X72" s="37"/>
      <c r="Y72" s="37"/>
      <c r="Z72" s="78"/>
      <c r="AA72" s="37"/>
      <c r="AB72" s="37"/>
      <c r="AC72" s="37"/>
      <c r="AD72" s="37"/>
    </row>
    <row r="73" spans="2:30">
      <c r="B73" s="53" t="s">
        <v>144</v>
      </c>
      <c r="C73" s="50" t="s">
        <v>94</v>
      </c>
      <c r="D73" s="47" t="s">
        <v>77</v>
      </c>
      <c r="E73" s="47">
        <v>6600</v>
      </c>
      <c r="F73" s="53" t="s">
        <v>78</v>
      </c>
      <c r="G73" s="190">
        <v>11</v>
      </c>
      <c r="H73" s="48">
        <v>1</v>
      </c>
      <c r="I73" s="83">
        <v>0</v>
      </c>
      <c r="J73" s="49">
        <f t="shared" si="7"/>
        <v>1</v>
      </c>
      <c r="K73" s="49">
        <f t="shared" si="6"/>
        <v>0</v>
      </c>
      <c r="V73" s="37"/>
      <c r="W73" s="77"/>
      <c r="X73" s="37"/>
      <c r="Y73" s="37"/>
      <c r="Z73" s="78"/>
      <c r="AA73" s="37"/>
      <c r="AB73" s="37"/>
      <c r="AC73" s="37"/>
      <c r="AD73" s="37"/>
    </row>
    <row r="74" spans="2:30">
      <c r="B74" s="53" t="s">
        <v>145</v>
      </c>
      <c r="C74" s="53" t="s">
        <v>94</v>
      </c>
      <c r="D74" s="47" t="s">
        <v>77</v>
      </c>
      <c r="E74" s="47">
        <v>6600</v>
      </c>
      <c r="F74" s="47" t="s">
        <v>73</v>
      </c>
      <c r="G74" s="190">
        <v>11</v>
      </c>
      <c r="H74" s="48">
        <v>1</v>
      </c>
      <c r="I74" s="83">
        <v>0</v>
      </c>
      <c r="J74" s="49">
        <f t="shared" si="7"/>
        <v>1</v>
      </c>
      <c r="K74" s="49">
        <f t="shared" si="6"/>
        <v>0</v>
      </c>
      <c r="V74" s="37"/>
      <c r="W74" s="77"/>
      <c r="X74" s="37"/>
      <c r="Y74" s="37"/>
      <c r="Z74" s="78"/>
      <c r="AA74" s="37"/>
      <c r="AB74" s="37"/>
      <c r="AC74" s="37"/>
      <c r="AD74" s="37"/>
    </row>
    <row r="75" spans="2:30">
      <c r="B75" s="53" t="s">
        <v>121</v>
      </c>
      <c r="C75" s="53" t="s">
        <v>122</v>
      </c>
      <c r="D75" s="47" t="s">
        <v>77</v>
      </c>
      <c r="E75" s="47">
        <v>6600</v>
      </c>
      <c r="F75" s="47" t="s">
        <v>73</v>
      </c>
      <c r="G75" s="190">
        <v>11</v>
      </c>
      <c r="H75" s="48">
        <v>1</v>
      </c>
      <c r="I75" s="83">
        <v>1</v>
      </c>
      <c r="J75" s="49">
        <v>0</v>
      </c>
      <c r="K75" s="49">
        <f t="shared" si="6"/>
        <v>0</v>
      </c>
      <c r="V75" s="37"/>
      <c r="W75" s="77"/>
      <c r="X75" s="37"/>
      <c r="Y75" s="37"/>
      <c r="Z75" s="78"/>
      <c r="AA75" s="37"/>
      <c r="AB75" s="37"/>
      <c r="AC75" s="37"/>
      <c r="AD75" s="37"/>
    </row>
    <row r="76" spans="2:30">
      <c r="B76" s="34" t="s">
        <v>42</v>
      </c>
      <c r="C76" s="34"/>
      <c r="D76" s="72"/>
      <c r="E76" s="72"/>
      <c r="F76" s="72"/>
      <c r="G76" s="191"/>
      <c r="H76" s="52">
        <f>SUM(H63:H75)</f>
        <v>16</v>
      </c>
      <c r="I76" s="84">
        <f>SUM(I63:I75)</f>
        <v>6</v>
      </c>
      <c r="J76" s="52">
        <f>SUM(J63:J75)</f>
        <v>10</v>
      </c>
      <c r="K76" s="52">
        <f>SUM(K63:K75)</f>
        <v>0</v>
      </c>
      <c r="V76" s="37"/>
      <c r="W76" s="37"/>
      <c r="X76" s="37"/>
      <c r="Y76" s="37"/>
      <c r="Z76" s="78"/>
      <c r="AA76" s="37"/>
      <c r="AB76" s="37"/>
      <c r="AC76" s="37"/>
      <c r="AD76" s="37"/>
    </row>
    <row r="77" spans="2:30">
      <c r="B77" s="53" t="s">
        <v>146</v>
      </c>
      <c r="C77" s="87"/>
      <c r="D77" s="88"/>
      <c r="E77" s="88"/>
      <c r="F77" s="88"/>
      <c r="G77" s="195"/>
      <c r="H77" s="84">
        <v>411</v>
      </c>
      <c r="I77" s="89"/>
      <c r="J77" s="89"/>
      <c r="K77" s="89"/>
      <c r="V77" s="37"/>
      <c r="W77" s="37"/>
      <c r="X77" s="37"/>
      <c r="Y77" s="37"/>
      <c r="Z77" s="37"/>
      <c r="AA77" s="37"/>
      <c r="AB77" s="37"/>
      <c r="AC77" s="37"/>
      <c r="AD77" s="37"/>
    </row>
    <row r="78" spans="2:30">
      <c r="B78" s="75"/>
      <c r="C78" s="75"/>
      <c r="D78" s="75"/>
      <c r="E78" s="75"/>
      <c r="F78" s="75"/>
      <c r="G78" s="192"/>
      <c r="H78" s="75"/>
      <c r="I78" s="75"/>
      <c r="J78" s="75"/>
      <c r="K78" s="75"/>
      <c r="V78" s="37"/>
      <c r="W78" s="37"/>
      <c r="X78" s="37"/>
      <c r="Y78" s="37"/>
      <c r="Z78" s="37"/>
      <c r="AA78" s="37"/>
      <c r="AB78" s="37"/>
      <c r="AC78" s="37"/>
      <c r="AD78" s="37"/>
    </row>
    <row r="79" spans="2:30">
      <c r="B79" s="36" t="s">
        <v>128</v>
      </c>
      <c r="D79" s="75"/>
      <c r="E79" s="75"/>
      <c r="F79" s="75"/>
      <c r="G79" s="192"/>
      <c r="H79" s="75"/>
      <c r="I79" s="75"/>
      <c r="J79" s="75"/>
      <c r="K79" s="75"/>
      <c r="V79" s="37"/>
      <c r="W79" s="37"/>
      <c r="X79" s="37"/>
      <c r="Y79" s="37"/>
      <c r="Z79" s="37"/>
      <c r="AA79" s="37"/>
      <c r="AB79" s="37"/>
      <c r="AC79" s="37"/>
      <c r="AD79" s="37"/>
    </row>
    <row r="80" spans="2:30">
      <c r="J80" s="36"/>
      <c r="V80" s="37"/>
      <c r="W80" s="37"/>
      <c r="X80" s="37"/>
      <c r="Y80" s="37"/>
      <c r="Z80" s="37"/>
      <c r="AA80" s="37"/>
      <c r="AB80" s="37"/>
      <c r="AC80" s="37"/>
      <c r="AD80" s="37"/>
    </row>
    <row r="81" spans="2:30">
      <c r="B81" s="238" t="s">
        <v>129</v>
      </c>
      <c r="C81" s="238"/>
      <c r="D81" s="238"/>
      <c r="E81" s="238"/>
      <c r="F81" s="238"/>
      <c r="G81" s="238"/>
      <c r="H81" s="238"/>
      <c r="I81" s="238"/>
      <c r="J81" s="238"/>
      <c r="K81" s="238"/>
      <c r="V81" s="37"/>
      <c r="W81" s="37"/>
      <c r="X81" s="37"/>
      <c r="Y81" s="37"/>
      <c r="Z81" s="37"/>
      <c r="AA81" s="37"/>
      <c r="AB81" s="37"/>
      <c r="AC81" s="37"/>
      <c r="AD81" s="37"/>
    </row>
    <row r="82" spans="2:30">
      <c r="B82" s="37"/>
      <c r="C82" s="37"/>
      <c r="J82" s="36"/>
      <c r="V82" s="37"/>
      <c r="W82" s="37"/>
      <c r="X82" s="37"/>
      <c r="Y82" s="37"/>
      <c r="Z82" s="37"/>
      <c r="AA82" s="37"/>
      <c r="AB82" s="37"/>
      <c r="AC82" s="37"/>
      <c r="AD82" s="37"/>
    </row>
    <row r="83" spans="2:30">
      <c r="C83" s="37"/>
      <c r="J83" s="36"/>
      <c r="V83" s="37"/>
      <c r="W83" s="37"/>
      <c r="X83" s="37"/>
      <c r="Y83" s="37"/>
      <c r="Z83" s="37"/>
      <c r="AA83" s="37"/>
      <c r="AB83" s="37"/>
      <c r="AC83" s="37"/>
      <c r="AD83" s="37"/>
    </row>
    <row r="84" spans="2:30">
      <c r="C84" s="37"/>
      <c r="J84" s="36"/>
      <c r="V84" s="37"/>
      <c r="W84" s="37"/>
      <c r="X84" s="37"/>
      <c r="Y84" s="37"/>
      <c r="Z84" s="37"/>
      <c r="AA84" s="37"/>
      <c r="AB84" s="37"/>
      <c r="AC84" s="37"/>
      <c r="AD84" s="37"/>
    </row>
    <row r="85" spans="2:30">
      <c r="C85" s="37"/>
      <c r="J85" s="36"/>
      <c r="V85" s="37"/>
      <c r="W85" s="37"/>
      <c r="X85" s="37"/>
      <c r="Y85" s="37"/>
      <c r="Z85" s="37"/>
      <c r="AA85" s="37"/>
      <c r="AB85" s="37"/>
      <c r="AC85" s="37"/>
      <c r="AD85" s="37"/>
    </row>
    <row r="86" spans="2:30">
      <c r="J86" s="36"/>
      <c r="V86" s="37"/>
      <c r="W86" s="37"/>
      <c r="X86" s="37"/>
      <c r="Y86" s="37"/>
      <c r="Z86" s="37"/>
      <c r="AA86" s="37"/>
      <c r="AB86" s="37"/>
      <c r="AC86" s="37"/>
      <c r="AD86" s="37"/>
    </row>
    <row r="87" spans="2:30">
      <c r="B87" s="31" t="s">
        <v>147</v>
      </c>
      <c r="C87" s="90"/>
      <c r="D87" s="90"/>
      <c r="E87" s="90"/>
      <c r="F87" s="90"/>
      <c r="G87" s="196"/>
      <c r="H87" s="91" t="s">
        <v>141</v>
      </c>
      <c r="J87" s="36"/>
      <c r="V87" s="37"/>
      <c r="W87" s="37"/>
      <c r="X87" s="37"/>
      <c r="Y87" s="37"/>
      <c r="Z87" s="37"/>
      <c r="AA87" s="37"/>
      <c r="AB87" s="37"/>
      <c r="AC87" s="37"/>
      <c r="AD87" s="37"/>
    </row>
    <row r="88" spans="2:30">
      <c r="B88" s="53" t="s">
        <v>148</v>
      </c>
      <c r="C88" s="53"/>
      <c r="D88" s="47"/>
      <c r="E88" s="47"/>
      <c r="F88" s="47"/>
      <c r="G88" s="190"/>
      <c r="H88" s="48">
        <v>2</v>
      </c>
      <c r="J88" s="36"/>
      <c r="V88" s="37"/>
      <c r="W88" s="37"/>
      <c r="X88" s="37"/>
      <c r="Y88" s="37"/>
      <c r="Z88" s="37"/>
      <c r="AA88" s="37"/>
      <c r="AB88" s="37"/>
      <c r="AC88" s="37"/>
      <c r="AD88" s="37"/>
    </row>
    <row r="89" spans="2:30">
      <c r="B89" s="53" t="s">
        <v>149</v>
      </c>
      <c r="C89" s="53"/>
      <c r="D89" s="47"/>
      <c r="E89" s="47"/>
      <c r="F89" s="47"/>
      <c r="G89" s="190"/>
      <c r="H89" s="48">
        <v>1</v>
      </c>
      <c r="J89" s="36"/>
      <c r="V89" s="37"/>
      <c r="W89" s="37"/>
      <c r="X89" s="37"/>
      <c r="Y89" s="37"/>
      <c r="Z89" s="37"/>
      <c r="AA89" s="37"/>
      <c r="AB89" s="37"/>
      <c r="AC89" s="37"/>
      <c r="AD89" s="37"/>
    </row>
    <row r="90" spans="2:30">
      <c r="B90" s="92" t="s">
        <v>5</v>
      </c>
      <c r="C90" s="93"/>
      <c r="D90" s="93"/>
      <c r="E90" s="93"/>
      <c r="F90" s="93"/>
      <c r="G90" s="197"/>
      <c r="H90" s="94">
        <v>3</v>
      </c>
      <c r="J90" s="36"/>
      <c r="V90" s="37"/>
      <c r="W90" s="37"/>
      <c r="X90" s="37"/>
      <c r="Y90" s="37"/>
      <c r="Z90" s="37"/>
      <c r="AA90" s="37"/>
      <c r="AB90" s="37"/>
      <c r="AC90" s="37"/>
      <c r="AD90" s="37"/>
    </row>
    <row r="91" spans="2:30">
      <c r="J91" s="36"/>
      <c r="V91" s="37"/>
      <c r="W91" s="37"/>
      <c r="X91" s="37"/>
      <c r="Y91" s="37"/>
      <c r="Z91" s="37"/>
      <c r="AA91" s="37"/>
      <c r="AB91" s="37"/>
      <c r="AC91" s="37"/>
      <c r="AD91" s="37"/>
    </row>
    <row r="92" spans="2:30">
      <c r="J92" s="36"/>
      <c r="V92" s="37"/>
      <c r="W92" s="37"/>
      <c r="X92" s="37"/>
      <c r="Y92" s="37"/>
      <c r="Z92" s="37"/>
      <c r="AA92" s="37"/>
      <c r="AB92" s="37"/>
      <c r="AC92" s="37"/>
      <c r="AD92" s="37"/>
    </row>
    <row r="93" spans="2:30">
      <c r="J93" s="36"/>
      <c r="V93" s="37"/>
      <c r="W93" s="37"/>
      <c r="X93" s="37"/>
      <c r="Y93" s="37"/>
      <c r="Z93" s="37"/>
      <c r="AA93" s="37"/>
      <c r="AB93" s="37"/>
      <c r="AC93" s="37"/>
      <c r="AD93" s="37"/>
    </row>
    <row r="94" spans="2:30">
      <c r="J94" s="36"/>
      <c r="V94" s="37"/>
      <c r="W94" s="37"/>
      <c r="X94" s="37"/>
      <c r="Y94" s="37"/>
      <c r="Z94" s="37"/>
      <c r="AA94" s="37"/>
      <c r="AB94" s="37"/>
      <c r="AC94" s="37"/>
      <c r="AD94" s="37"/>
    </row>
    <row r="95" spans="2:30">
      <c r="J95" s="36"/>
      <c r="V95" s="37"/>
      <c r="W95" s="37"/>
      <c r="X95" s="37"/>
      <c r="Y95" s="37"/>
      <c r="Z95" s="37"/>
      <c r="AA95" s="37"/>
      <c r="AB95" s="37"/>
      <c r="AC95" s="37"/>
      <c r="AD95" s="37"/>
    </row>
    <row r="96" spans="2:30">
      <c r="J96" s="36"/>
      <c r="V96" s="37"/>
      <c r="W96" s="37"/>
      <c r="X96" s="37"/>
      <c r="Y96" s="37"/>
      <c r="Z96" s="37"/>
      <c r="AA96" s="37"/>
      <c r="AB96" s="37"/>
      <c r="AC96" s="37"/>
      <c r="AD96" s="37"/>
    </row>
    <row r="97" spans="2:30">
      <c r="J97" s="36"/>
      <c r="V97" s="37"/>
      <c r="W97" s="37"/>
      <c r="X97" s="37"/>
      <c r="Y97" s="37"/>
      <c r="Z97" s="37"/>
      <c r="AA97" s="37"/>
      <c r="AB97" s="37"/>
      <c r="AC97" s="37"/>
      <c r="AD97" s="37"/>
    </row>
    <row r="98" spans="2:30">
      <c r="B98" s="37"/>
      <c r="C98" s="37"/>
      <c r="D98" s="37"/>
      <c r="E98" s="37"/>
      <c r="F98" s="37"/>
      <c r="G98" s="185"/>
      <c r="H98" s="37"/>
      <c r="I98" s="37"/>
      <c r="J98" s="37"/>
      <c r="K98" s="37"/>
      <c r="L98" s="95"/>
      <c r="M98" s="95"/>
      <c r="V98" s="37"/>
      <c r="W98" s="37"/>
      <c r="X98" s="37"/>
      <c r="Y98" s="37"/>
      <c r="Z98" s="37"/>
      <c r="AA98" s="37"/>
      <c r="AB98" s="37"/>
      <c r="AC98" s="37"/>
      <c r="AD98" s="37"/>
    </row>
    <row r="99" spans="2:30">
      <c r="B99" s="37"/>
      <c r="C99" s="37"/>
      <c r="D99" s="37"/>
      <c r="E99" s="37"/>
      <c r="F99" s="37"/>
      <c r="G99" s="185"/>
      <c r="H99" s="37"/>
      <c r="I99" s="37"/>
      <c r="J99" s="37"/>
      <c r="K99" s="37"/>
      <c r="L99" s="95"/>
      <c r="M99" s="95"/>
      <c r="V99" s="37"/>
      <c r="W99" s="37"/>
      <c r="X99" s="37"/>
      <c r="Y99" s="37"/>
      <c r="Z99" s="37"/>
      <c r="AA99" s="37"/>
      <c r="AB99" s="37"/>
      <c r="AC99" s="37"/>
      <c r="AD99" s="37"/>
    </row>
    <row r="100" spans="2:30">
      <c r="B100" s="37"/>
      <c r="C100" s="37"/>
      <c r="D100" s="37"/>
      <c r="E100" s="37"/>
      <c r="F100" s="37"/>
      <c r="G100" s="185"/>
      <c r="H100" s="37"/>
      <c r="I100" s="37"/>
      <c r="J100" s="37"/>
      <c r="K100" s="37"/>
      <c r="L100" s="95"/>
      <c r="M100" s="95"/>
      <c r="V100" s="37"/>
      <c r="W100" s="37"/>
      <c r="X100" s="37"/>
      <c r="Y100" s="37"/>
      <c r="Z100" s="37"/>
      <c r="AA100" s="37"/>
      <c r="AB100" s="37"/>
      <c r="AC100" s="37"/>
      <c r="AD100" s="37"/>
    </row>
    <row r="101" spans="2:30">
      <c r="B101" s="96"/>
      <c r="C101" s="96"/>
      <c r="D101" s="97"/>
      <c r="E101" s="98"/>
      <c r="F101" s="98"/>
      <c r="G101" s="100"/>
      <c r="H101" s="99"/>
      <c r="I101" s="99"/>
      <c r="J101" s="99"/>
      <c r="K101" s="99"/>
      <c r="L101" s="95"/>
      <c r="M101" s="95"/>
      <c r="V101" s="37"/>
      <c r="W101" s="37"/>
      <c r="X101" s="37"/>
      <c r="Y101" s="37"/>
      <c r="Z101" s="37"/>
      <c r="AA101" s="37"/>
      <c r="AB101" s="37"/>
      <c r="AC101" s="37"/>
      <c r="AD101" s="37"/>
    </row>
    <row r="102" spans="2:30">
      <c r="B102" s="100"/>
      <c r="C102" s="100"/>
      <c r="D102" s="98"/>
      <c r="E102" s="98"/>
      <c r="F102" s="98"/>
      <c r="G102" s="100"/>
      <c r="H102" s="100"/>
      <c r="I102" s="100"/>
      <c r="J102" s="100"/>
      <c r="K102" s="101"/>
      <c r="L102" s="98"/>
      <c r="M102" s="98"/>
      <c r="V102" s="37"/>
      <c r="W102" s="37"/>
      <c r="X102" s="37"/>
      <c r="Y102" s="37"/>
      <c r="Z102" s="37"/>
      <c r="AA102" s="37"/>
      <c r="AB102" s="37"/>
      <c r="AC102" s="37"/>
      <c r="AD102" s="37"/>
    </row>
    <row r="103" spans="2:30">
      <c r="B103" s="102"/>
      <c r="C103" s="102"/>
      <c r="D103" s="102"/>
      <c r="E103" s="102"/>
      <c r="F103" s="102"/>
      <c r="G103" s="198"/>
      <c r="H103" s="103"/>
      <c r="I103" s="103"/>
      <c r="J103" s="104"/>
      <c r="K103" s="104"/>
      <c r="L103" s="95"/>
      <c r="M103" s="95"/>
      <c r="V103" s="37"/>
      <c r="W103" s="37"/>
      <c r="X103" s="37"/>
      <c r="Y103" s="37"/>
      <c r="Z103" s="37"/>
      <c r="AA103" s="37"/>
      <c r="AB103" s="37"/>
      <c r="AC103" s="37"/>
      <c r="AD103" s="37"/>
    </row>
    <row r="104" spans="2:30">
      <c r="B104" s="105"/>
      <c r="C104" s="105"/>
      <c r="D104" s="106"/>
      <c r="E104" s="106"/>
      <c r="F104" s="105"/>
      <c r="G104" s="199"/>
      <c r="H104" s="107"/>
      <c r="I104" s="107"/>
      <c r="J104" s="108"/>
      <c r="K104" s="108"/>
      <c r="L104" s="95"/>
      <c r="M104" s="95"/>
      <c r="V104" s="37"/>
      <c r="W104" s="37"/>
      <c r="X104" s="37"/>
      <c r="Y104" s="37"/>
      <c r="Z104" s="37"/>
      <c r="AA104" s="37"/>
      <c r="AB104" s="37"/>
      <c r="AC104" s="37"/>
      <c r="AD104" s="37"/>
    </row>
    <row r="105" spans="2:30">
      <c r="B105" s="109"/>
      <c r="C105" s="109"/>
      <c r="D105" s="110"/>
      <c r="E105" s="110"/>
      <c r="F105" s="109"/>
      <c r="G105" s="200"/>
      <c r="H105" s="89"/>
      <c r="I105" s="89"/>
      <c r="J105" s="108"/>
      <c r="K105" s="108"/>
      <c r="L105" s="95"/>
      <c r="M105" s="95"/>
      <c r="V105" s="37"/>
      <c r="W105" s="37"/>
      <c r="X105" s="37"/>
      <c r="Y105" s="37"/>
      <c r="Z105" s="37"/>
      <c r="AA105" s="37"/>
      <c r="AB105" s="37"/>
      <c r="AC105" s="37"/>
      <c r="AD105" s="37"/>
    </row>
    <row r="106" spans="2:30">
      <c r="B106" s="106"/>
      <c r="C106" s="106"/>
      <c r="D106" s="106"/>
      <c r="E106" s="106"/>
      <c r="F106" s="106"/>
      <c r="G106" s="200"/>
      <c r="H106" s="89"/>
      <c r="I106" s="89"/>
      <c r="J106" s="108"/>
      <c r="K106" s="108"/>
      <c r="L106" s="95"/>
      <c r="M106" s="95"/>
      <c r="V106" s="37"/>
      <c r="W106" s="37"/>
      <c r="X106" s="37"/>
      <c r="Y106" s="37"/>
      <c r="Z106" s="37"/>
      <c r="AA106" s="37"/>
      <c r="AB106" s="37"/>
      <c r="AC106" s="37"/>
      <c r="AD106" s="37"/>
    </row>
    <row r="107" spans="2:30">
      <c r="B107" s="106"/>
      <c r="C107" s="106"/>
      <c r="D107" s="106"/>
      <c r="E107" s="106"/>
      <c r="F107" s="106"/>
      <c r="G107" s="200"/>
      <c r="H107" s="89"/>
      <c r="I107" s="89"/>
      <c r="J107" s="108"/>
      <c r="K107" s="108"/>
      <c r="L107" s="95"/>
      <c r="M107" s="95"/>
      <c r="V107" s="37"/>
      <c r="W107" s="37"/>
      <c r="X107" s="37"/>
      <c r="Y107" s="37"/>
      <c r="Z107" s="37"/>
      <c r="AA107" s="37"/>
      <c r="AB107" s="37"/>
      <c r="AC107" s="37"/>
      <c r="AD107" s="37"/>
    </row>
    <row r="108" spans="2:30">
      <c r="B108" s="106"/>
      <c r="C108" s="106"/>
      <c r="D108" s="106"/>
      <c r="E108" s="106"/>
      <c r="F108" s="106"/>
      <c r="G108" s="200"/>
      <c r="H108" s="89"/>
      <c r="I108" s="89"/>
      <c r="J108" s="108"/>
      <c r="K108" s="108"/>
      <c r="L108" s="95"/>
      <c r="M108" s="95"/>
      <c r="V108" s="37"/>
      <c r="W108" s="37"/>
      <c r="X108" s="37"/>
      <c r="Y108" s="37"/>
      <c r="Z108" s="37"/>
      <c r="AA108" s="37"/>
      <c r="AB108" s="37"/>
      <c r="AC108" s="37"/>
      <c r="AD108" s="37"/>
    </row>
    <row r="109" spans="2:30">
      <c r="B109" s="106"/>
      <c r="C109" s="106"/>
      <c r="D109" s="106"/>
      <c r="E109" s="106"/>
      <c r="F109" s="106"/>
      <c r="G109" s="200"/>
      <c r="H109" s="89"/>
      <c r="I109" s="89"/>
      <c r="J109" s="108"/>
      <c r="K109" s="108"/>
      <c r="L109" s="95"/>
      <c r="M109" s="95"/>
      <c r="V109" s="37"/>
      <c r="W109" s="37"/>
      <c r="X109" s="37"/>
      <c r="Y109" s="37"/>
      <c r="Z109" s="37"/>
      <c r="AA109" s="37"/>
      <c r="AB109" s="37"/>
      <c r="AC109" s="37"/>
      <c r="AD109" s="37"/>
    </row>
    <row r="110" spans="2:30">
      <c r="B110" s="106"/>
      <c r="C110" s="106"/>
      <c r="D110" s="106"/>
      <c r="E110" s="106"/>
      <c r="F110" s="106"/>
      <c r="G110" s="200"/>
      <c r="H110" s="89"/>
      <c r="I110" s="89"/>
      <c r="J110" s="108"/>
      <c r="K110" s="108"/>
      <c r="L110" s="95"/>
      <c r="M110" s="95"/>
      <c r="V110" s="37"/>
      <c r="W110" s="37"/>
      <c r="X110" s="37"/>
      <c r="Y110" s="37"/>
      <c r="Z110" s="37"/>
      <c r="AA110" s="37"/>
      <c r="AB110" s="37"/>
      <c r="AC110" s="37"/>
      <c r="AD110" s="37"/>
    </row>
    <row r="111" spans="2:30">
      <c r="B111" s="111"/>
      <c r="C111" s="106"/>
      <c r="D111" s="110"/>
      <c r="E111" s="110"/>
      <c r="F111" s="106"/>
      <c r="G111" s="200"/>
      <c r="H111" s="107"/>
      <c r="I111" s="107"/>
      <c r="J111" s="108"/>
      <c r="K111" s="108"/>
      <c r="L111" s="95"/>
      <c r="M111" s="95"/>
      <c r="V111" s="37"/>
      <c r="W111" s="37"/>
      <c r="X111" s="37"/>
      <c r="Y111" s="37"/>
      <c r="Z111" s="37"/>
      <c r="AA111" s="37"/>
      <c r="AB111" s="37"/>
      <c r="AC111" s="37"/>
      <c r="AD111" s="37"/>
    </row>
    <row r="112" spans="2:30">
      <c r="B112" s="111"/>
      <c r="C112" s="106"/>
      <c r="D112" s="98"/>
      <c r="E112" s="98"/>
      <c r="F112" s="111"/>
      <c r="G112" s="100"/>
      <c r="H112" s="108"/>
      <c r="I112" s="108"/>
      <c r="J112" s="108"/>
      <c r="K112" s="108"/>
      <c r="L112" s="95"/>
      <c r="M112" s="95"/>
      <c r="V112" s="37"/>
      <c r="W112" s="37"/>
      <c r="X112" s="37"/>
      <c r="Y112" s="37"/>
      <c r="Z112" s="37"/>
      <c r="AA112" s="37"/>
      <c r="AB112" s="37"/>
      <c r="AC112" s="37"/>
      <c r="AD112" s="37"/>
    </row>
    <row r="113" spans="2:30">
      <c r="B113" s="111"/>
      <c r="C113" s="106"/>
      <c r="D113" s="98"/>
      <c r="E113" s="98"/>
      <c r="F113" s="111"/>
      <c r="G113" s="100"/>
      <c r="H113" s="108"/>
      <c r="I113" s="108"/>
      <c r="J113" s="108"/>
      <c r="K113" s="108"/>
      <c r="L113" s="95"/>
      <c r="M113" s="95"/>
      <c r="V113" s="37"/>
      <c r="W113" s="37"/>
      <c r="X113" s="37"/>
      <c r="Y113" s="37"/>
      <c r="Z113" s="37"/>
      <c r="AA113" s="37"/>
      <c r="AB113" s="37"/>
      <c r="AC113" s="37"/>
      <c r="AD113" s="37"/>
    </row>
    <row r="114" spans="2:30">
      <c r="B114" s="111"/>
      <c r="C114" s="106"/>
      <c r="D114" s="106"/>
      <c r="E114" s="106"/>
      <c r="F114" s="111"/>
      <c r="G114" s="100"/>
      <c r="H114" s="108"/>
      <c r="I114" s="108"/>
      <c r="J114" s="108"/>
      <c r="K114" s="108"/>
      <c r="L114" s="95"/>
      <c r="M114" s="95"/>
      <c r="V114" s="37"/>
      <c r="W114" s="37"/>
      <c r="X114" s="37"/>
      <c r="Y114" s="37"/>
      <c r="Z114" s="37"/>
      <c r="AA114" s="37"/>
      <c r="AB114" s="37"/>
      <c r="AC114" s="37"/>
      <c r="AD114" s="37"/>
    </row>
    <row r="115" spans="2:30">
      <c r="B115" s="105"/>
      <c r="C115" s="106"/>
      <c r="D115" s="110"/>
      <c r="E115" s="110"/>
      <c r="F115" s="105"/>
      <c r="G115" s="199"/>
      <c r="H115" s="107"/>
      <c r="I115" s="107"/>
      <c r="J115" s="108"/>
      <c r="K115" s="108"/>
      <c r="L115" s="95"/>
      <c r="M115" s="95"/>
      <c r="V115" s="37"/>
      <c r="W115" s="37"/>
      <c r="X115" s="37"/>
      <c r="Y115" s="37"/>
      <c r="Z115" s="37"/>
      <c r="AA115" s="37"/>
      <c r="AB115" s="37"/>
      <c r="AC115" s="37"/>
      <c r="AD115" s="37"/>
    </row>
    <row r="116" spans="2:30">
      <c r="B116" s="105"/>
      <c r="C116" s="105"/>
      <c r="D116" s="110"/>
      <c r="E116" s="110"/>
      <c r="F116" s="105"/>
      <c r="G116" s="199"/>
      <c r="H116" s="107"/>
      <c r="I116" s="107"/>
      <c r="J116" s="108"/>
      <c r="K116" s="108"/>
      <c r="L116" s="95"/>
      <c r="M116" s="95"/>
      <c r="V116" s="37"/>
      <c r="W116" s="37"/>
      <c r="X116" s="37"/>
      <c r="Y116" s="37"/>
      <c r="Z116" s="37"/>
      <c r="AA116" s="37"/>
      <c r="AB116" s="37"/>
      <c r="AC116" s="37"/>
      <c r="AD116" s="37"/>
    </row>
    <row r="117" spans="2:30">
      <c r="B117" s="105"/>
      <c r="C117" s="106"/>
      <c r="D117" s="110"/>
      <c r="E117" s="110"/>
      <c r="F117" s="105"/>
      <c r="G117" s="199"/>
      <c r="H117" s="107"/>
      <c r="I117" s="107"/>
      <c r="J117" s="108"/>
      <c r="K117" s="108"/>
      <c r="L117" s="95"/>
      <c r="M117" s="95"/>
      <c r="V117" s="37"/>
      <c r="W117" s="37"/>
      <c r="X117" s="37"/>
      <c r="Y117" s="37"/>
      <c r="Z117" s="37"/>
      <c r="AA117" s="37"/>
      <c r="AB117" s="37"/>
      <c r="AC117" s="37"/>
      <c r="AD117" s="37"/>
    </row>
    <row r="118" spans="2:30">
      <c r="B118" s="105"/>
      <c r="C118" s="106"/>
      <c r="D118" s="110"/>
      <c r="E118" s="110"/>
      <c r="F118" s="105"/>
      <c r="G118" s="199"/>
      <c r="H118" s="107"/>
      <c r="I118" s="107"/>
      <c r="J118" s="108"/>
      <c r="K118" s="108"/>
      <c r="L118" s="95"/>
      <c r="M118" s="95"/>
      <c r="V118" s="37"/>
      <c r="W118" s="37"/>
      <c r="X118" s="37"/>
      <c r="Y118" s="37"/>
      <c r="Z118" s="37"/>
      <c r="AA118" s="37"/>
      <c r="AB118" s="37"/>
      <c r="AC118" s="37"/>
      <c r="AD118" s="37"/>
    </row>
    <row r="119" spans="2:30">
      <c r="B119" s="109"/>
      <c r="C119" s="106"/>
      <c r="D119" s="110"/>
      <c r="E119" s="110"/>
      <c r="F119" s="109"/>
      <c r="G119" s="200"/>
      <c r="H119" s="89"/>
      <c r="I119" s="89"/>
      <c r="J119" s="108"/>
      <c r="K119" s="108"/>
      <c r="L119" s="95"/>
      <c r="M119" s="95"/>
      <c r="V119" s="37"/>
      <c r="W119" s="37"/>
      <c r="X119" s="37"/>
      <c r="Y119" s="37"/>
      <c r="Z119" s="37"/>
      <c r="AA119" s="37"/>
      <c r="AB119" s="37"/>
      <c r="AC119" s="37"/>
      <c r="AD119" s="37"/>
    </row>
    <row r="120" spans="2:30">
      <c r="B120" s="106"/>
      <c r="C120" s="106"/>
      <c r="D120" s="106"/>
      <c r="E120" s="106"/>
      <c r="F120" s="106"/>
      <c r="G120" s="200"/>
      <c r="H120" s="89"/>
      <c r="I120" s="89"/>
      <c r="J120" s="108"/>
      <c r="K120" s="108"/>
      <c r="L120" s="95"/>
      <c r="M120" s="95"/>
      <c r="V120" s="37"/>
      <c r="W120" s="37"/>
      <c r="X120" s="37"/>
      <c r="Y120" s="37"/>
      <c r="Z120" s="37"/>
      <c r="AA120" s="37"/>
      <c r="AB120" s="37"/>
      <c r="AC120" s="37"/>
      <c r="AD120" s="37"/>
    </row>
    <row r="121" spans="2:30">
      <c r="B121" s="106"/>
      <c r="C121" s="106"/>
      <c r="D121" s="106"/>
      <c r="E121" s="106"/>
      <c r="F121" s="106"/>
      <c r="G121" s="200"/>
      <c r="H121" s="89"/>
      <c r="I121" s="89"/>
      <c r="J121" s="108"/>
      <c r="K121" s="108"/>
      <c r="L121" s="112"/>
      <c r="M121" s="112"/>
      <c r="V121" s="37"/>
      <c r="W121" s="37"/>
      <c r="X121" s="37"/>
      <c r="Y121" s="37"/>
      <c r="Z121" s="37"/>
      <c r="AA121" s="37"/>
      <c r="AB121" s="37"/>
      <c r="AC121" s="37"/>
      <c r="AD121" s="37"/>
    </row>
    <row r="122" spans="2:30">
      <c r="B122" s="106"/>
      <c r="C122" s="106"/>
      <c r="D122" s="106"/>
      <c r="E122" s="106"/>
      <c r="F122" s="106"/>
      <c r="G122" s="200"/>
      <c r="H122" s="89"/>
      <c r="I122" s="89"/>
      <c r="J122" s="108"/>
      <c r="K122" s="108"/>
      <c r="L122" s="95"/>
      <c r="M122" s="95"/>
      <c r="V122" s="37"/>
      <c r="W122" s="37"/>
      <c r="X122" s="37"/>
      <c r="Y122" s="37"/>
      <c r="Z122" s="37"/>
      <c r="AA122" s="37"/>
      <c r="AB122" s="37"/>
      <c r="AC122" s="37"/>
      <c r="AD122" s="37"/>
    </row>
    <row r="123" spans="2:30">
      <c r="B123" s="106"/>
      <c r="C123" s="106"/>
      <c r="D123" s="106"/>
      <c r="E123" s="106"/>
      <c r="F123" s="106"/>
      <c r="G123" s="200"/>
      <c r="H123" s="89"/>
      <c r="I123" s="89"/>
      <c r="J123" s="108"/>
      <c r="K123" s="108"/>
      <c r="L123" s="95"/>
      <c r="M123" s="95"/>
      <c r="V123" s="37"/>
      <c r="W123" s="37"/>
      <c r="X123" s="37"/>
      <c r="Y123" s="37"/>
      <c r="Z123" s="37"/>
      <c r="AA123" s="37"/>
      <c r="AB123" s="37"/>
      <c r="AC123" s="37"/>
      <c r="AD123" s="37"/>
    </row>
    <row r="124" spans="2:30">
      <c r="B124" s="106"/>
      <c r="C124" s="106"/>
      <c r="D124" s="106"/>
      <c r="E124" s="106"/>
      <c r="F124" s="106"/>
      <c r="G124" s="200"/>
      <c r="H124" s="89"/>
      <c r="I124" s="89"/>
      <c r="J124" s="108"/>
      <c r="K124" s="108"/>
      <c r="L124" s="95"/>
      <c r="M124" s="95"/>
      <c r="V124" s="37"/>
      <c r="W124" s="37"/>
      <c r="X124" s="37"/>
      <c r="Y124" s="37"/>
      <c r="Z124" s="37"/>
      <c r="AA124" s="37"/>
      <c r="AB124" s="37"/>
      <c r="AC124" s="37"/>
      <c r="AD124" s="37"/>
    </row>
    <row r="125" spans="2:30">
      <c r="B125" s="113"/>
      <c r="C125" s="113"/>
      <c r="D125" s="113"/>
      <c r="E125" s="113"/>
      <c r="F125" s="113"/>
      <c r="G125" s="201"/>
      <c r="H125" s="114"/>
      <c r="I125" s="114"/>
      <c r="J125" s="114"/>
      <c r="K125" s="114"/>
      <c r="L125" s="115"/>
      <c r="M125" s="115"/>
      <c r="V125" s="37"/>
      <c r="W125" s="37"/>
      <c r="X125" s="37"/>
      <c r="Y125" s="37"/>
      <c r="Z125" s="37"/>
      <c r="AA125" s="37"/>
      <c r="AB125" s="37"/>
      <c r="AC125" s="37"/>
      <c r="AD125" s="37"/>
    </row>
    <row r="126" spans="2:30">
      <c r="B126" s="106"/>
      <c r="C126" s="106"/>
      <c r="D126" s="106"/>
      <c r="E126" s="106"/>
      <c r="F126" s="106"/>
      <c r="G126" s="200"/>
      <c r="H126" s="89"/>
      <c r="I126" s="89"/>
      <c r="J126" s="108"/>
      <c r="K126" s="108"/>
      <c r="L126" s="95"/>
      <c r="M126" s="95"/>
      <c r="V126" s="37"/>
      <c r="W126" s="37"/>
      <c r="X126" s="37"/>
      <c r="Y126" s="37"/>
      <c r="Z126" s="37"/>
      <c r="AA126" s="37"/>
      <c r="AB126" s="37"/>
      <c r="AC126" s="37"/>
      <c r="AD126" s="37"/>
    </row>
    <row r="127" spans="2:30">
      <c r="B127" s="105"/>
      <c r="C127" s="106"/>
      <c r="D127" s="106"/>
      <c r="E127" s="106"/>
      <c r="F127" s="105"/>
      <c r="G127" s="199"/>
      <c r="H127" s="107"/>
      <c r="I127" s="107"/>
      <c r="J127" s="108"/>
      <c r="K127" s="108"/>
      <c r="L127" s="95"/>
      <c r="M127" s="95"/>
      <c r="V127" s="37"/>
      <c r="W127" s="37"/>
      <c r="X127" s="37"/>
      <c r="Y127" s="37"/>
      <c r="Z127" s="37"/>
      <c r="AA127" s="37"/>
      <c r="AB127" s="37"/>
      <c r="AC127" s="37"/>
      <c r="AD127" s="37"/>
    </row>
    <row r="128" spans="2:30">
      <c r="B128" s="109"/>
      <c r="C128" s="106"/>
      <c r="D128" s="106"/>
      <c r="E128" s="110"/>
      <c r="F128" s="106"/>
      <c r="G128" s="200"/>
      <c r="H128" s="89"/>
      <c r="I128" s="89"/>
      <c r="J128" s="108"/>
      <c r="K128" s="108"/>
      <c r="L128" s="116"/>
      <c r="M128" s="116"/>
      <c r="V128" s="37"/>
      <c r="W128" s="37"/>
      <c r="X128" s="37"/>
      <c r="Y128" s="37"/>
      <c r="Z128" s="37"/>
      <c r="AA128" s="37"/>
      <c r="AB128" s="37"/>
      <c r="AC128" s="37"/>
      <c r="AD128" s="37"/>
    </row>
    <row r="129" spans="2:30">
      <c r="B129" s="99"/>
      <c r="C129" s="106"/>
      <c r="D129" s="110"/>
      <c r="E129" s="117"/>
      <c r="F129" s="99"/>
      <c r="G129" s="202"/>
      <c r="H129" s="107"/>
      <c r="I129" s="107"/>
      <c r="J129" s="108"/>
      <c r="K129" s="108"/>
      <c r="L129" s="95"/>
      <c r="M129" s="95"/>
      <c r="V129" s="37"/>
      <c r="W129" s="37"/>
      <c r="X129" s="37"/>
      <c r="Y129" s="37"/>
      <c r="Z129" s="37"/>
      <c r="AA129" s="37"/>
      <c r="AB129" s="37"/>
      <c r="AC129" s="37"/>
      <c r="AD129" s="37"/>
    </row>
    <row r="130" spans="2:30">
      <c r="B130" s="105"/>
      <c r="C130" s="105"/>
      <c r="D130" s="110"/>
      <c r="E130" s="110"/>
      <c r="F130" s="105"/>
      <c r="G130" s="199"/>
      <c r="H130" s="107"/>
      <c r="I130" s="107"/>
      <c r="J130" s="108"/>
      <c r="K130" s="108"/>
      <c r="L130" s="95"/>
      <c r="M130" s="95"/>
      <c r="V130" s="37"/>
      <c r="W130" s="37"/>
      <c r="X130" s="37"/>
      <c r="Y130" s="37"/>
      <c r="Z130" s="37"/>
      <c r="AA130" s="37"/>
      <c r="AB130" s="37"/>
      <c r="AC130" s="37"/>
      <c r="AD130" s="37"/>
    </row>
    <row r="131" spans="2:30">
      <c r="B131" s="106"/>
      <c r="C131" s="105"/>
      <c r="D131" s="106"/>
      <c r="E131" s="106"/>
      <c r="F131" s="106"/>
      <c r="G131" s="200"/>
      <c r="H131" s="89"/>
      <c r="I131" s="89"/>
      <c r="J131" s="108"/>
      <c r="K131" s="108"/>
      <c r="L131" s="95"/>
      <c r="M131" s="95"/>
      <c r="V131" s="37"/>
      <c r="W131" s="37"/>
      <c r="X131" s="37"/>
      <c r="Y131" s="37"/>
      <c r="Z131" s="37"/>
      <c r="AA131" s="37"/>
      <c r="AB131" s="37"/>
      <c r="AC131" s="37"/>
      <c r="AD131" s="37"/>
    </row>
    <row r="132" spans="2:30">
      <c r="B132" s="109"/>
      <c r="C132" s="109"/>
      <c r="D132" s="106"/>
      <c r="E132" s="106"/>
      <c r="F132" s="109"/>
      <c r="G132" s="200"/>
      <c r="H132" s="107"/>
      <c r="I132" s="107"/>
      <c r="J132" s="108"/>
      <c r="K132" s="108"/>
      <c r="L132" s="112"/>
      <c r="M132" s="112"/>
      <c r="V132" s="37"/>
      <c r="W132" s="37"/>
      <c r="X132" s="37"/>
      <c r="Y132" s="37"/>
      <c r="Z132" s="37"/>
      <c r="AA132" s="37"/>
      <c r="AB132" s="37"/>
      <c r="AC132" s="37"/>
      <c r="AD132" s="37"/>
    </row>
    <row r="133" spans="2:30">
      <c r="B133" s="118"/>
      <c r="C133" s="109"/>
      <c r="D133" s="119"/>
      <c r="E133" s="120"/>
      <c r="F133" s="102"/>
      <c r="G133" s="198"/>
      <c r="H133" s="121"/>
      <c r="I133" s="121"/>
      <c r="J133" s="104"/>
      <c r="K133" s="104"/>
      <c r="L133" s="122"/>
      <c r="M133" s="211"/>
      <c r="V133" s="37"/>
      <c r="W133" s="37"/>
      <c r="X133" s="37"/>
      <c r="Y133" s="37"/>
      <c r="Z133" s="37"/>
      <c r="AA133" s="37"/>
      <c r="AB133" s="37"/>
      <c r="AC133" s="37"/>
      <c r="AD133" s="37"/>
    </row>
    <row r="134" spans="2:30">
      <c r="B134" s="123"/>
      <c r="C134" s="109"/>
      <c r="D134" s="119"/>
      <c r="E134" s="120"/>
      <c r="F134" s="102"/>
      <c r="G134" s="198"/>
      <c r="H134" s="121"/>
      <c r="I134" s="121"/>
      <c r="J134" s="104"/>
      <c r="K134" s="104"/>
      <c r="L134" s="122"/>
      <c r="M134" s="211"/>
      <c r="V134" s="37"/>
      <c r="W134" s="37"/>
      <c r="X134" s="37"/>
      <c r="Y134" s="37"/>
      <c r="Z134" s="37"/>
      <c r="AA134" s="37"/>
      <c r="AB134" s="37"/>
      <c r="AC134" s="37"/>
      <c r="AD134" s="37"/>
    </row>
    <row r="135" spans="2:30">
      <c r="B135" s="111"/>
      <c r="C135" s="109"/>
      <c r="D135" s="110"/>
      <c r="E135" s="117"/>
      <c r="F135" s="102"/>
      <c r="G135" s="198"/>
      <c r="H135" s="107"/>
      <c r="I135" s="107"/>
      <c r="J135" s="108"/>
      <c r="K135" s="108"/>
      <c r="L135" s="95"/>
      <c r="M135" s="95"/>
      <c r="V135" s="37"/>
      <c r="W135" s="37"/>
      <c r="X135" s="37"/>
      <c r="Y135" s="37"/>
      <c r="Z135" s="37"/>
      <c r="AA135" s="37"/>
      <c r="AB135" s="37"/>
      <c r="AC135" s="37"/>
      <c r="AD135" s="37"/>
    </row>
    <row r="136" spans="2:30">
      <c r="B136" s="111"/>
      <c r="C136" s="109"/>
      <c r="D136" s="106"/>
      <c r="E136" s="106"/>
      <c r="F136" s="111"/>
      <c r="G136" s="100"/>
      <c r="H136" s="107"/>
      <c r="I136" s="107"/>
      <c r="J136" s="108"/>
      <c r="K136" s="108"/>
      <c r="L136" s="95"/>
      <c r="M136" s="95"/>
      <c r="V136" s="37"/>
      <c r="W136" s="37"/>
      <c r="X136" s="37"/>
      <c r="Y136" s="37"/>
      <c r="Z136" s="37"/>
      <c r="AA136" s="37"/>
      <c r="AB136" s="37"/>
      <c r="AC136" s="37"/>
      <c r="AD136" s="37"/>
    </row>
    <row r="137" spans="2:30">
      <c r="B137" s="111"/>
      <c r="C137" s="109"/>
      <c r="D137" s="110"/>
      <c r="E137" s="117"/>
      <c r="F137" s="111"/>
      <c r="G137" s="100"/>
      <c r="H137" s="107"/>
      <c r="I137" s="107"/>
      <c r="J137" s="108"/>
      <c r="K137" s="108"/>
      <c r="L137" s="95"/>
      <c r="M137" s="95"/>
      <c r="V137" s="37"/>
      <c r="W137" s="37"/>
      <c r="X137" s="37"/>
      <c r="Y137" s="37"/>
      <c r="Z137" s="37"/>
      <c r="AA137" s="37"/>
      <c r="AB137" s="37"/>
      <c r="AC137" s="37"/>
      <c r="AD137" s="37"/>
    </row>
    <row r="138" spans="2:30">
      <c r="B138" s="111"/>
      <c r="C138" s="111"/>
      <c r="D138" s="106"/>
      <c r="E138" s="106"/>
      <c r="F138" s="106"/>
      <c r="G138" s="200"/>
      <c r="H138" s="107"/>
      <c r="I138" s="107"/>
      <c r="J138" s="108"/>
      <c r="K138" s="108"/>
      <c r="L138" s="95"/>
      <c r="M138" s="95"/>
      <c r="V138" s="37"/>
      <c r="W138" s="37"/>
      <c r="X138" s="37"/>
      <c r="Y138" s="37"/>
      <c r="Z138" s="37"/>
      <c r="AA138" s="37"/>
      <c r="AB138" s="37"/>
      <c r="AC138" s="37"/>
      <c r="AD138" s="37"/>
    </row>
    <row r="139" spans="2:30">
      <c r="B139" s="111"/>
      <c r="C139" s="111"/>
      <c r="D139" s="106"/>
      <c r="E139" s="106"/>
      <c r="F139" s="106"/>
      <c r="G139" s="200"/>
      <c r="H139" s="107"/>
      <c r="I139" s="107"/>
      <c r="J139" s="108"/>
      <c r="K139" s="108"/>
      <c r="L139" s="95"/>
      <c r="M139" s="95"/>
      <c r="V139" s="37"/>
      <c r="W139" s="37"/>
      <c r="X139" s="37"/>
      <c r="Y139" s="37"/>
      <c r="Z139" s="37"/>
      <c r="AA139" s="37"/>
      <c r="AB139" s="37"/>
      <c r="AC139" s="37"/>
      <c r="AD139" s="37"/>
    </row>
    <row r="140" spans="2:30">
      <c r="B140" s="99"/>
      <c r="C140" s="99"/>
      <c r="D140" s="124"/>
      <c r="E140" s="124"/>
      <c r="F140" s="124"/>
      <c r="G140" s="202"/>
      <c r="H140" s="89"/>
      <c r="I140" s="89"/>
      <c r="J140" s="89"/>
      <c r="K140" s="89"/>
      <c r="L140" s="95"/>
      <c r="M140" s="95"/>
      <c r="V140" s="37"/>
      <c r="W140" s="37"/>
      <c r="X140" s="37"/>
      <c r="Y140" s="37"/>
      <c r="Z140" s="37"/>
      <c r="AA140" s="37"/>
      <c r="AB140" s="37"/>
      <c r="AC140" s="37"/>
      <c r="AD140" s="37"/>
    </row>
    <row r="141" spans="2:30">
      <c r="B141" s="75"/>
      <c r="C141" s="75"/>
      <c r="D141" s="75"/>
      <c r="E141" s="75"/>
      <c r="F141" s="75"/>
      <c r="G141" s="192"/>
      <c r="H141" s="75"/>
      <c r="I141" s="75"/>
      <c r="J141" s="75"/>
      <c r="K141" s="75"/>
      <c r="V141" s="37"/>
      <c r="W141" s="37"/>
      <c r="X141" s="37"/>
      <c r="Y141" s="37"/>
      <c r="Z141" s="37"/>
      <c r="AA141" s="37"/>
      <c r="AB141" s="37"/>
      <c r="AC141" s="37"/>
      <c r="AD141" s="37"/>
    </row>
    <row r="142" spans="2:30">
      <c r="D142" s="75"/>
      <c r="E142" s="75"/>
      <c r="F142" s="75"/>
      <c r="G142" s="192"/>
      <c r="H142" s="75"/>
      <c r="I142" s="75"/>
      <c r="J142" s="75"/>
      <c r="K142" s="75"/>
      <c r="V142" s="37"/>
      <c r="W142" s="37"/>
      <c r="X142" s="37"/>
      <c r="Y142" s="37"/>
      <c r="Z142" s="37"/>
      <c r="AA142" s="37"/>
      <c r="AB142" s="37"/>
      <c r="AC142" s="37"/>
      <c r="AD142" s="37"/>
    </row>
    <row r="143" spans="2:30">
      <c r="J143" s="36"/>
      <c r="V143" s="37"/>
      <c r="W143" s="37"/>
      <c r="X143" s="37"/>
      <c r="Y143" s="37"/>
      <c r="Z143" s="37"/>
      <c r="AA143" s="37"/>
      <c r="AB143" s="37"/>
      <c r="AC143" s="37"/>
      <c r="AD143" s="37"/>
    </row>
    <row r="144" spans="2:30">
      <c r="B144" s="238"/>
      <c r="C144" s="238"/>
      <c r="D144" s="238"/>
      <c r="E144" s="238"/>
      <c r="F144" s="238"/>
      <c r="G144" s="238"/>
      <c r="H144" s="238"/>
      <c r="I144" s="238"/>
      <c r="J144" s="238"/>
      <c r="K144" s="238"/>
      <c r="V144" s="37"/>
      <c r="W144" s="37"/>
      <c r="X144" s="37"/>
      <c r="Y144" s="37"/>
      <c r="Z144" s="37"/>
      <c r="AA144" s="37"/>
      <c r="AB144" s="37"/>
      <c r="AC144" s="37"/>
      <c r="AD144" s="37"/>
    </row>
    <row r="145" spans="2:30">
      <c r="B145" s="37"/>
      <c r="C145" s="37"/>
      <c r="J145" s="36"/>
      <c r="V145" s="37"/>
      <c r="W145" s="37"/>
      <c r="X145" s="37"/>
      <c r="Y145" s="37"/>
      <c r="Z145" s="37"/>
      <c r="AA145" s="37"/>
      <c r="AB145" s="37"/>
      <c r="AC145" s="37"/>
      <c r="AD145" s="37"/>
    </row>
    <row r="146" spans="2:30">
      <c r="C146" s="37"/>
      <c r="J146" s="36"/>
      <c r="V146" s="37"/>
      <c r="W146" s="37"/>
      <c r="X146" s="37"/>
      <c r="Y146" s="37"/>
      <c r="Z146" s="37"/>
      <c r="AA146" s="37"/>
      <c r="AB146" s="37"/>
      <c r="AC146" s="37"/>
      <c r="AD146" s="37"/>
    </row>
    <row r="147" spans="2:30">
      <c r="C147" s="37"/>
      <c r="J147" s="36"/>
      <c r="V147" s="37"/>
      <c r="W147" s="37"/>
      <c r="X147" s="37"/>
      <c r="Y147" s="37"/>
      <c r="Z147" s="37"/>
      <c r="AA147" s="37"/>
      <c r="AB147" s="37"/>
      <c r="AC147" s="37"/>
      <c r="AD147" s="37"/>
    </row>
    <row r="148" spans="2:30">
      <c r="C148" s="37"/>
      <c r="J148" s="36"/>
      <c r="V148" s="37"/>
      <c r="W148" s="37"/>
      <c r="X148" s="37"/>
      <c r="Y148" s="37"/>
      <c r="Z148" s="37"/>
      <c r="AA148" s="37"/>
      <c r="AB148" s="37"/>
      <c r="AC148" s="37"/>
      <c r="AD148" s="37"/>
    </row>
    <row r="149" spans="2:30">
      <c r="J149" s="36"/>
      <c r="V149" s="37"/>
      <c r="W149" s="37"/>
      <c r="X149" s="37"/>
      <c r="Y149" s="37"/>
      <c r="Z149" s="37"/>
      <c r="AA149" s="37"/>
      <c r="AB149" s="37"/>
      <c r="AC149" s="37"/>
      <c r="AD149" s="37"/>
    </row>
    <row r="150" spans="2:30">
      <c r="J150" s="36"/>
      <c r="V150" s="37"/>
      <c r="W150" s="37"/>
      <c r="X150" s="37"/>
      <c r="Y150" s="37"/>
      <c r="Z150" s="37"/>
      <c r="AA150" s="37"/>
      <c r="AB150" s="37"/>
      <c r="AC150" s="37"/>
      <c r="AD150" s="37"/>
    </row>
    <row r="151" spans="2:30">
      <c r="J151" s="36"/>
      <c r="V151" s="37"/>
      <c r="W151" s="37"/>
      <c r="X151" s="37"/>
      <c r="Y151" s="37"/>
      <c r="Z151" s="37"/>
      <c r="AA151" s="37"/>
      <c r="AB151" s="37"/>
      <c r="AC151" s="37"/>
      <c r="AD151" s="37"/>
    </row>
    <row r="152" spans="2:30">
      <c r="J152" s="36"/>
      <c r="V152" s="37"/>
      <c r="W152" s="37"/>
      <c r="X152" s="37"/>
      <c r="Y152" s="37"/>
      <c r="Z152" s="37"/>
      <c r="AA152" s="37"/>
      <c r="AB152" s="37"/>
      <c r="AC152" s="37"/>
      <c r="AD152" s="37"/>
    </row>
    <row r="153" spans="2:30">
      <c r="J153" s="36"/>
      <c r="V153" s="37"/>
      <c r="W153" s="37"/>
      <c r="X153" s="37"/>
      <c r="Y153" s="37"/>
      <c r="Z153" s="37"/>
      <c r="AA153" s="37"/>
      <c r="AB153" s="37"/>
      <c r="AC153" s="37"/>
      <c r="AD153" s="37"/>
    </row>
    <row r="154" spans="2:30">
      <c r="J154" s="36"/>
      <c r="V154" s="37"/>
      <c r="W154" s="37"/>
      <c r="X154" s="37"/>
      <c r="Y154" s="37"/>
      <c r="Z154" s="37"/>
      <c r="AA154" s="37"/>
      <c r="AB154" s="37"/>
      <c r="AC154" s="37"/>
      <c r="AD154" s="37"/>
    </row>
    <row r="155" spans="2:30">
      <c r="J155" s="36"/>
      <c r="V155" s="37"/>
      <c r="W155" s="37"/>
      <c r="X155" s="37"/>
      <c r="Y155" s="37"/>
      <c r="Z155" s="37"/>
      <c r="AA155" s="37"/>
      <c r="AB155" s="37"/>
      <c r="AC155" s="37"/>
      <c r="AD155" s="37"/>
    </row>
    <row r="156" spans="2:30">
      <c r="J156" s="36"/>
      <c r="V156" s="37"/>
      <c r="W156" s="37"/>
      <c r="X156" s="37"/>
      <c r="Y156" s="37"/>
      <c r="Z156" s="37"/>
      <c r="AA156" s="37"/>
      <c r="AB156" s="37"/>
      <c r="AC156" s="37"/>
      <c r="AD156" s="37"/>
    </row>
    <row r="157" spans="2:30">
      <c r="J157" s="36"/>
      <c r="V157" s="37"/>
      <c r="W157" s="37"/>
      <c r="X157" s="37"/>
      <c r="Y157" s="37"/>
      <c r="Z157" s="37"/>
      <c r="AA157" s="37"/>
      <c r="AB157" s="37"/>
      <c r="AC157" s="37"/>
      <c r="AD157" s="37"/>
    </row>
    <row r="158" spans="2:30">
      <c r="J158" s="36"/>
      <c r="V158" s="37"/>
      <c r="W158" s="37"/>
      <c r="X158" s="37"/>
      <c r="Y158" s="37"/>
      <c r="Z158" s="37"/>
      <c r="AA158" s="37"/>
      <c r="AB158" s="37"/>
      <c r="AC158" s="37"/>
      <c r="AD158" s="37"/>
    </row>
    <row r="159" spans="2:30">
      <c r="J159" s="36"/>
      <c r="V159" s="37"/>
      <c r="W159" s="37"/>
      <c r="X159" s="37"/>
      <c r="Y159" s="37"/>
      <c r="Z159" s="37"/>
      <c r="AA159" s="37"/>
      <c r="AB159" s="37"/>
      <c r="AC159" s="37"/>
      <c r="AD159" s="37"/>
    </row>
    <row r="160" spans="2:30">
      <c r="J160" s="36"/>
      <c r="V160" s="37"/>
      <c r="W160" s="37"/>
      <c r="X160" s="37"/>
      <c r="Y160" s="37"/>
      <c r="Z160" s="37"/>
      <c r="AA160" s="37"/>
      <c r="AB160" s="37"/>
      <c r="AC160" s="37"/>
      <c r="AD160" s="37"/>
    </row>
    <row r="161" spans="10:30">
      <c r="J161" s="36"/>
      <c r="V161" s="37"/>
      <c r="W161" s="37"/>
      <c r="X161" s="37"/>
      <c r="Y161" s="37"/>
      <c r="Z161" s="37"/>
      <c r="AA161" s="37"/>
      <c r="AB161" s="37"/>
      <c r="AC161" s="37"/>
      <c r="AD161" s="37"/>
    </row>
    <row r="162" spans="10:30">
      <c r="J162" s="36"/>
      <c r="V162" s="37"/>
      <c r="W162" s="37"/>
      <c r="X162" s="37"/>
      <c r="Y162" s="37"/>
      <c r="Z162" s="37"/>
      <c r="AA162" s="37"/>
      <c r="AB162" s="37"/>
      <c r="AC162" s="37"/>
      <c r="AD162" s="37"/>
    </row>
    <row r="163" spans="10:30">
      <c r="J163" s="36"/>
      <c r="V163" s="37"/>
      <c r="W163" s="37"/>
      <c r="X163" s="37"/>
      <c r="Y163" s="37"/>
      <c r="Z163" s="37"/>
      <c r="AA163" s="37"/>
      <c r="AB163" s="37"/>
      <c r="AC163" s="37"/>
      <c r="AD163" s="37"/>
    </row>
    <row r="164" spans="10:30">
      <c r="J164" s="36"/>
      <c r="V164" s="37"/>
      <c r="W164" s="37"/>
      <c r="X164" s="37"/>
      <c r="Y164" s="37"/>
      <c r="Z164" s="37"/>
      <c r="AA164" s="37"/>
      <c r="AB164" s="37"/>
      <c r="AC164" s="37"/>
      <c r="AD164" s="37"/>
    </row>
    <row r="165" spans="10:30">
      <c r="J165" s="36"/>
      <c r="V165" s="37"/>
      <c r="W165" s="37"/>
      <c r="X165" s="37"/>
      <c r="Y165" s="37"/>
      <c r="Z165" s="37"/>
      <c r="AA165" s="37"/>
      <c r="AB165" s="37"/>
      <c r="AC165" s="37"/>
      <c r="AD165" s="37"/>
    </row>
    <row r="166" spans="10:30">
      <c r="J166" s="36"/>
      <c r="V166" s="37"/>
      <c r="W166" s="37"/>
      <c r="X166" s="37"/>
      <c r="Y166" s="37"/>
      <c r="Z166" s="37"/>
      <c r="AA166" s="37"/>
      <c r="AB166" s="37"/>
      <c r="AC166" s="37"/>
      <c r="AD166" s="37"/>
    </row>
    <row r="167" spans="10:30">
      <c r="J167" s="36"/>
      <c r="V167" s="37"/>
      <c r="W167" s="37"/>
      <c r="X167" s="37"/>
      <c r="Y167" s="37"/>
      <c r="Z167" s="37"/>
      <c r="AA167" s="37"/>
      <c r="AB167" s="37"/>
      <c r="AC167" s="37"/>
      <c r="AD167" s="37"/>
    </row>
    <row r="168" spans="10:30">
      <c r="J168" s="36"/>
      <c r="V168" s="37"/>
      <c r="W168" s="37"/>
      <c r="X168" s="37"/>
      <c r="Y168" s="37"/>
      <c r="Z168" s="37"/>
      <c r="AA168" s="37"/>
      <c r="AB168" s="37"/>
      <c r="AC168" s="37"/>
      <c r="AD168" s="37"/>
    </row>
    <row r="169" spans="10:30">
      <c r="J169" s="36"/>
      <c r="V169" s="37"/>
      <c r="W169" s="37"/>
      <c r="X169" s="37"/>
      <c r="Y169" s="37"/>
      <c r="Z169" s="37"/>
      <c r="AA169" s="37"/>
      <c r="AB169" s="37"/>
      <c r="AC169" s="37"/>
      <c r="AD169" s="37"/>
    </row>
    <row r="170" spans="10:30">
      <c r="J170" s="36"/>
      <c r="V170" s="37"/>
      <c r="W170" s="37"/>
      <c r="X170" s="37"/>
      <c r="Y170" s="37"/>
      <c r="Z170" s="37"/>
      <c r="AA170" s="37"/>
      <c r="AB170" s="37"/>
      <c r="AC170" s="37"/>
      <c r="AD170" s="37"/>
    </row>
    <row r="171" spans="10:30">
      <c r="J171" s="36"/>
      <c r="V171" s="37"/>
      <c r="W171" s="37"/>
      <c r="X171" s="37"/>
      <c r="Y171" s="37"/>
      <c r="Z171" s="37"/>
      <c r="AA171" s="37"/>
      <c r="AB171" s="37"/>
      <c r="AC171" s="37"/>
      <c r="AD171" s="37"/>
    </row>
    <row r="172" spans="10:30">
      <c r="J172" s="36"/>
      <c r="V172" s="37"/>
      <c r="W172" s="37"/>
      <c r="X172" s="37"/>
      <c r="Y172" s="37"/>
      <c r="Z172" s="37"/>
      <c r="AA172" s="37"/>
      <c r="AB172" s="37"/>
      <c r="AC172" s="37"/>
      <c r="AD172" s="37"/>
    </row>
    <row r="173" spans="10:30">
      <c r="J173" s="36"/>
      <c r="V173" s="37"/>
      <c r="W173" s="37"/>
      <c r="X173" s="37"/>
      <c r="Y173" s="37"/>
      <c r="Z173" s="37"/>
      <c r="AA173" s="37"/>
      <c r="AB173" s="37"/>
      <c r="AC173" s="37"/>
      <c r="AD173" s="37"/>
    </row>
    <row r="174" spans="10:30">
      <c r="J174" s="36"/>
      <c r="V174" s="37"/>
      <c r="W174" s="37"/>
      <c r="X174" s="37"/>
      <c r="Y174" s="37"/>
      <c r="Z174" s="37"/>
      <c r="AA174" s="37"/>
      <c r="AB174" s="37"/>
      <c r="AC174" s="37"/>
      <c r="AD174" s="37"/>
    </row>
    <row r="175" spans="10:30">
      <c r="J175" s="36"/>
      <c r="V175" s="37"/>
      <c r="W175" s="37"/>
      <c r="X175" s="37"/>
      <c r="Y175" s="37"/>
      <c r="Z175" s="37"/>
      <c r="AA175" s="37"/>
      <c r="AB175" s="37"/>
      <c r="AC175" s="37"/>
      <c r="AD175" s="37"/>
    </row>
    <row r="176" spans="10:30">
      <c r="J176" s="36"/>
      <c r="V176" s="37"/>
      <c r="W176" s="37"/>
      <c r="X176" s="37"/>
      <c r="Y176" s="37"/>
      <c r="Z176" s="37"/>
      <c r="AA176" s="37"/>
      <c r="AB176" s="37"/>
      <c r="AC176" s="37"/>
      <c r="AD176" s="37"/>
    </row>
    <row r="177" spans="10:30">
      <c r="J177" s="36"/>
      <c r="V177" s="37"/>
      <c r="W177" s="37"/>
      <c r="X177" s="37"/>
      <c r="Y177" s="37"/>
      <c r="Z177" s="37"/>
      <c r="AA177" s="37"/>
      <c r="AB177" s="37"/>
      <c r="AC177" s="37"/>
      <c r="AD177" s="37"/>
    </row>
    <row r="178" spans="10:30">
      <c r="J178" s="36"/>
      <c r="V178" s="37"/>
      <c r="W178" s="37"/>
      <c r="X178" s="37"/>
      <c r="Y178" s="37"/>
      <c r="Z178" s="37"/>
      <c r="AA178" s="37"/>
      <c r="AB178" s="37"/>
      <c r="AC178" s="37"/>
      <c r="AD178" s="37"/>
    </row>
    <row r="179" spans="10:30">
      <c r="J179" s="36"/>
      <c r="V179" s="37"/>
      <c r="W179" s="37"/>
      <c r="X179" s="37"/>
      <c r="Y179" s="37"/>
      <c r="Z179" s="37"/>
      <c r="AA179" s="37"/>
      <c r="AB179" s="37"/>
      <c r="AC179" s="37"/>
      <c r="AD179" s="37"/>
    </row>
    <row r="180" spans="10:30">
      <c r="J180" s="36"/>
      <c r="V180" s="37"/>
      <c r="W180" s="37"/>
      <c r="X180" s="37"/>
      <c r="Y180" s="37"/>
      <c r="Z180" s="37"/>
      <c r="AA180" s="37"/>
      <c r="AB180" s="37"/>
      <c r="AC180" s="37"/>
      <c r="AD180" s="37"/>
    </row>
    <row r="181" spans="10:30">
      <c r="J181" s="36"/>
      <c r="V181" s="37"/>
      <c r="W181" s="37"/>
      <c r="X181" s="37"/>
      <c r="Y181" s="37"/>
      <c r="Z181" s="37"/>
      <c r="AA181" s="37"/>
      <c r="AB181" s="37"/>
      <c r="AC181" s="37"/>
      <c r="AD181" s="37"/>
    </row>
    <row r="182" spans="10:30">
      <c r="J182" s="36"/>
      <c r="V182" s="37"/>
      <c r="W182" s="37"/>
      <c r="X182" s="37"/>
      <c r="Y182" s="37"/>
      <c r="Z182" s="37"/>
      <c r="AA182" s="37"/>
      <c r="AB182" s="37"/>
      <c r="AC182" s="37"/>
      <c r="AD182" s="37"/>
    </row>
    <row r="183" spans="10:30">
      <c r="J183" s="36"/>
      <c r="V183" s="37"/>
      <c r="W183" s="37"/>
      <c r="X183" s="37"/>
      <c r="Y183" s="37"/>
      <c r="Z183" s="37"/>
      <c r="AA183" s="37"/>
      <c r="AB183" s="37"/>
      <c r="AC183" s="37"/>
      <c r="AD183" s="37"/>
    </row>
    <row r="184" spans="10:30">
      <c r="J184" s="36"/>
      <c r="V184" s="37"/>
      <c r="W184" s="37"/>
      <c r="X184" s="37"/>
      <c r="Y184" s="37"/>
      <c r="Z184" s="37"/>
      <c r="AA184" s="37"/>
      <c r="AB184" s="37"/>
      <c r="AC184" s="37"/>
      <c r="AD184" s="37"/>
    </row>
    <row r="185" spans="10:30">
      <c r="J185" s="36"/>
      <c r="V185" s="37"/>
      <c r="W185" s="37"/>
      <c r="X185" s="37"/>
      <c r="Y185" s="37"/>
      <c r="Z185" s="37"/>
      <c r="AA185" s="37"/>
      <c r="AB185" s="37"/>
      <c r="AC185" s="37"/>
      <c r="AD185" s="37"/>
    </row>
    <row r="186" spans="10:30">
      <c r="J186" s="36"/>
      <c r="V186" s="37"/>
      <c r="W186" s="37"/>
      <c r="X186" s="37"/>
      <c r="Y186" s="37"/>
      <c r="Z186" s="37"/>
      <c r="AA186" s="37"/>
      <c r="AB186" s="37"/>
      <c r="AC186" s="37"/>
      <c r="AD186" s="37"/>
    </row>
    <row r="187" spans="10:30">
      <c r="J187" s="36"/>
      <c r="V187" s="37"/>
      <c r="W187" s="37"/>
      <c r="X187" s="37"/>
      <c r="Y187" s="37"/>
      <c r="Z187" s="37"/>
      <c r="AA187" s="37"/>
      <c r="AB187" s="37"/>
      <c r="AC187" s="37"/>
      <c r="AD187" s="37"/>
    </row>
    <row r="188" spans="10:30">
      <c r="J188" s="36"/>
      <c r="V188" s="37"/>
      <c r="W188" s="37"/>
      <c r="X188" s="37"/>
      <c r="Y188" s="37"/>
      <c r="Z188" s="37"/>
      <c r="AA188" s="37"/>
      <c r="AB188" s="37"/>
      <c r="AC188" s="37"/>
      <c r="AD188" s="37"/>
    </row>
    <row r="189" spans="10:30">
      <c r="J189" s="36"/>
      <c r="V189" s="37"/>
      <c r="W189" s="37"/>
      <c r="X189" s="37"/>
      <c r="Y189" s="37"/>
      <c r="Z189" s="37"/>
      <c r="AA189" s="37"/>
      <c r="AB189" s="37"/>
      <c r="AC189" s="37"/>
      <c r="AD189" s="37"/>
    </row>
    <row r="190" spans="10:30">
      <c r="J190" s="36"/>
      <c r="V190" s="37"/>
      <c r="W190" s="37"/>
      <c r="X190" s="37"/>
      <c r="Y190" s="37"/>
      <c r="Z190" s="37"/>
      <c r="AA190" s="37"/>
      <c r="AB190" s="37"/>
      <c r="AC190" s="37"/>
      <c r="AD190" s="37"/>
    </row>
    <row r="191" spans="10:30">
      <c r="J191" s="36"/>
      <c r="V191" s="37"/>
      <c r="W191" s="37"/>
      <c r="X191" s="37"/>
      <c r="Y191" s="37"/>
      <c r="Z191" s="37"/>
      <c r="AA191" s="37"/>
      <c r="AB191" s="37"/>
      <c r="AC191" s="37"/>
      <c r="AD191" s="37"/>
    </row>
    <row r="192" spans="10:30">
      <c r="J192" s="36"/>
      <c r="V192" s="37"/>
      <c r="W192" s="37"/>
      <c r="X192" s="37"/>
      <c r="Y192" s="37"/>
      <c r="Z192" s="37"/>
      <c r="AA192" s="37"/>
      <c r="AB192" s="37"/>
      <c r="AC192" s="37"/>
      <c r="AD192" s="37"/>
    </row>
    <row r="193" spans="10:30">
      <c r="J193" s="36"/>
      <c r="V193" s="37"/>
      <c r="W193" s="37"/>
      <c r="X193" s="37"/>
      <c r="Y193" s="37"/>
      <c r="Z193" s="37"/>
      <c r="AA193" s="37"/>
      <c r="AB193" s="37"/>
      <c r="AC193" s="37"/>
      <c r="AD193" s="37"/>
    </row>
    <row r="194" spans="10:30">
      <c r="J194" s="36"/>
      <c r="V194" s="37"/>
      <c r="W194" s="37"/>
      <c r="X194" s="37"/>
      <c r="Y194" s="37"/>
      <c r="Z194" s="37"/>
      <c r="AA194" s="37"/>
      <c r="AB194" s="37"/>
      <c r="AC194" s="37"/>
      <c r="AD194" s="37"/>
    </row>
    <row r="195" spans="10:30">
      <c r="J195" s="36"/>
      <c r="V195" s="37"/>
      <c r="W195" s="37"/>
      <c r="X195" s="37"/>
      <c r="Y195" s="37"/>
      <c r="Z195" s="37"/>
      <c r="AA195" s="37"/>
      <c r="AB195" s="37"/>
      <c r="AC195" s="37"/>
      <c r="AD195" s="37"/>
    </row>
    <row r="196" spans="10:30">
      <c r="J196" s="36"/>
      <c r="V196" s="37"/>
      <c r="W196" s="37"/>
      <c r="X196" s="37"/>
      <c r="Y196" s="37"/>
      <c r="Z196" s="37"/>
      <c r="AA196" s="37"/>
      <c r="AB196" s="37"/>
      <c r="AC196" s="37"/>
      <c r="AD196" s="37"/>
    </row>
    <row r="197" spans="10:30">
      <c r="J197" s="36"/>
      <c r="V197" s="37"/>
      <c r="W197" s="37"/>
      <c r="X197" s="37"/>
      <c r="Y197" s="37"/>
      <c r="Z197" s="37"/>
      <c r="AA197" s="37"/>
      <c r="AB197" s="37"/>
      <c r="AC197" s="37"/>
      <c r="AD197" s="37"/>
    </row>
    <row r="198" spans="10:30">
      <c r="J198" s="36"/>
      <c r="V198" s="37"/>
      <c r="W198" s="37"/>
      <c r="X198" s="37"/>
      <c r="Y198" s="37"/>
      <c r="Z198" s="37"/>
      <c r="AA198" s="37"/>
      <c r="AB198" s="37"/>
      <c r="AC198" s="37"/>
      <c r="AD198" s="37"/>
    </row>
    <row r="199" spans="10:30">
      <c r="J199" s="36"/>
      <c r="V199" s="37"/>
      <c r="W199" s="37"/>
      <c r="X199" s="37"/>
      <c r="Y199" s="37"/>
      <c r="Z199" s="37"/>
      <c r="AA199" s="37"/>
      <c r="AB199" s="37"/>
      <c r="AC199" s="37"/>
      <c r="AD199" s="37"/>
    </row>
    <row r="200" spans="10:30">
      <c r="J200" s="36"/>
      <c r="V200" s="37"/>
      <c r="W200" s="37"/>
      <c r="X200" s="37"/>
      <c r="Y200" s="37"/>
      <c r="Z200" s="37"/>
      <c r="AA200" s="37"/>
      <c r="AB200" s="37"/>
      <c r="AC200" s="37"/>
      <c r="AD200" s="37"/>
    </row>
    <row r="201" spans="10:30">
      <c r="J201" s="36"/>
      <c r="V201" s="37"/>
      <c r="W201" s="37"/>
      <c r="X201" s="37"/>
      <c r="Y201" s="37"/>
      <c r="Z201" s="37"/>
      <c r="AA201" s="37"/>
      <c r="AB201" s="37"/>
      <c r="AC201" s="37"/>
      <c r="AD201" s="37"/>
    </row>
    <row r="202" spans="10:30">
      <c r="J202" s="36"/>
      <c r="V202" s="37"/>
      <c r="W202" s="37"/>
      <c r="X202" s="37"/>
      <c r="Y202" s="37"/>
      <c r="Z202" s="37"/>
      <c r="AA202" s="37"/>
      <c r="AB202" s="37"/>
      <c r="AC202" s="37"/>
      <c r="AD202" s="37"/>
    </row>
    <row r="203" spans="10:30">
      <c r="J203" s="36"/>
      <c r="V203" s="37"/>
      <c r="W203" s="37"/>
      <c r="X203" s="37"/>
      <c r="Y203" s="37"/>
      <c r="Z203" s="37"/>
      <c r="AA203" s="37"/>
      <c r="AB203" s="37"/>
      <c r="AC203" s="37"/>
      <c r="AD203" s="37"/>
    </row>
    <row r="204" spans="10:30">
      <c r="J204" s="36"/>
      <c r="V204" s="37"/>
      <c r="W204" s="37"/>
      <c r="X204" s="37"/>
      <c r="Y204" s="37"/>
      <c r="Z204" s="37"/>
      <c r="AA204" s="37"/>
      <c r="AB204" s="37"/>
      <c r="AC204" s="37"/>
      <c r="AD204" s="37"/>
    </row>
    <row r="205" spans="10:30">
      <c r="J205" s="36"/>
      <c r="V205" s="37"/>
      <c r="W205" s="37"/>
      <c r="X205" s="37"/>
      <c r="Y205" s="37"/>
      <c r="Z205" s="37"/>
      <c r="AA205" s="37"/>
      <c r="AB205" s="37"/>
      <c r="AC205" s="37"/>
      <c r="AD205" s="37"/>
    </row>
    <row r="206" spans="10:30">
      <c r="J206" s="36"/>
      <c r="V206" s="37"/>
      <c r="W206" s="37"/>
      <c r="X206" s="37"/>
      <c r="Y206" s="37"/>
      <c r="Z206" s="37"/>
      <c r="AA206" s="37"/>
      <c r="AB206" s="37"/>
      <c r="AC206" s="37"/>
      <c r="AD206" s="37"/>
    </row>
    <row r="207" spans="10:30">
      <c r="J207" s="36"/>
      <c r="V207" s="37"/>
      <c r="W207" s="37"/>
      <c r="X207" s="37"/>
      <c r="Y207" s="37"/>
      <c r="Z207" s="37"/>
      <c r="AA207" s="37"/>
      <c r="AB207" s="37"/>
      <c r="AC207" s="37"/>
      <c r="AD207" s="37"/>
    </row>
    <row r="208" spans="10:30">
      <c r="J208" s="36"/>
    </row>
    <row r="209" spans="10:10">
      <c r="J209" s="36"/>
    </row>
    <row r="210" spans="10:10">
      <c r="J210" s="36"/>
    </row>
    <row r="211" spans="10:10">
      <c r="J211" s="36"/>
    </row>
    <row r="212" spans="10:10">
      <c r="J212" s="36"/>
    </row>
    <row r="213" spans="10:10">
      <c r="J213" s="36"/>
    </row>
    <row r="214" spans="10:10">
      <c r="J214" s="36"/>
    </row>
    <row r="215" spans="10:10">
      <c r="J215" s="36"/>
    </row>
    <row r="216" spans="10:10">
      <c r="J216" s="36"/>
    </row>
    <row r="217" spans="10:10">
      <c r="J217" s="36"/>
    </row>
    <row r="218" spans="10:10">
      <c r="J218" s="36"/>
    </row>
    <row r="219" spans="10:10">
      <c r="J219" s="36"/>
    </row>
    <row r="220" spans="10:10">
      <c r="J220" s="36"/>
    </row>
    <row r="221" spans="10:10">
      <c r="J221" s="36"/>
    </row>
    <row r="222" spans="10:10">
      <c r="J222" s="36"/>
    </row>
    <row r="223" spans="10:10">
      <c r="J223" s="36"/>
    </row>
    <row r="224" spans="10:10">
      <c r="J224" s="36"/>
    </row>
    <row r="225" spans="10:10">
      <c r="J225" s="36"/>
    </row>
    <row r="226" spans="10:10">
      <c r="J226" s="36"/>
    </row>
    <row r="227" spans="10:10">
      <c r="J227" s="36"/>
    </row>
    <row r="228" spans="10:10">
      <c r="J228" s="36"/>
    </row>
    <row r="229" spans="10:10">
      <c r="J229" s="36"/>
    </row>
    <row r="230" spans="10:10">
      <c r="J230" s="36"/>
    </row>
    <row r="231" spans="10:10">
      <c r="J231" s="36"/>
    </row>
    <row r="232" spans="10:10">
      <c r="J232" s="36"/>
    </row>
    <row r="233" spans="10:10">
      <c r="J233" s="36"/>
    </row>
    <row r="234" spans="10:10">
      <c r="J234" s="36"/>
    </row>
    <row r="235" spans="10:10">
      <c r="J235" s="36"/>
    </row>
    <row r="236" spans="10:10">
      <c r="J236" s="36"/>
    </row>
    <row r="237" spans="10:10">
      <c r="J237" s="36"/>
    </row>
    <row r="238" spans="10:10">
      <c r="J238" s="36"/>
    </row>
    <row r="239" spans="10:10">
      <c r="J239" s="36"/>
    </row>
    <row r="240" spans="10:10">
      <c r="J240" s="36"/>
    </row>
    <row r="241" spans="10:10">
      <c r="J241" s="36"/>
    </row>
    <row r="242" spans="10:10">
      <c r="J242" s="36"/>
    </row>
    <row r="243" spans="10:10">
      <c r="J243" s="36"/>
    </row>
    <row r="244" spans="10:10">
      <c r="J244" s="36"/>
    </row>
    <row r="245" spans="10:10">
      <c r="J245" s="36"/>
    </row>
    <row r="246" spans="10:10">
      <c r="J246" s="36"/>
    </row>
    <row r="247" spans="10:10">
      <c r="J247" s="36"/>
    </row>
    <row r="248" spans="10:10">
      <c r="J248" s="36"/>
    </row>
    <row r="249" spans="10:10">
      <c r="J249" s="36"/>
    </row>
    <row r="250" spans="10:10">
      <c r="J250" s="36"/>
    </row>
    <row r="251" spans="10:10">
      <c r="J251" s="36"/>
    </row>
    <row r="252" spans="10:10">
      <c r="J252" s="36"/>
    </row>
    <row r="253" spans="10:10">
      <c r="J253" s="36"/>
    </row>
    <row r="254" spans="10:10">
      <c r="J254" s="36"/>
    </row>
    <row r="255" spans="10:10">
      <c r="J255" s="36"/>
    </row>
    <row r="256" spans="10:10">
      <c r="J256" s="36"/>
    </row>
    <row r="257" spans="10:10">
      <c r="J257" s="36"/>
    </row>
    <row r="258" spans="10:10">
      <c r="J258" s="36"/>
    </row>
    <row r="259" spans="10:10">
      <c r="J259" s="36"/>
    </row>
    <row r="260" spans="10:10">
      <c r="J260" s="36"/>
    </row>
    <row r="261" spans="10:10">
      <c r="J261" s="36"/>
    </row>
    <row r="262" spans="10:10">
      <c r="J262" s="36"/>
    </row>
    <row r="263" spans="10:10">
      <c r="J263" s="36"/>
    </row>
    <row r="264" spans="10:10">
      <c r="J264" s="36"/>
    </row>
    <row r="265" spans="10:10">
      <c r="J265" s="36"/>
    </row>
    <row r="266" spans="10:10">
      <c r="J266" s="36"/>
    </row>
    <row r="267" spans="10:10">
      <c r="J267" s="36"/>
    </row>
    <row r="268" spans="10:10">
      <c r="J268" s="36"/>
    </row>
    <row r="269" spans="10:10">
      <c r="J269" s="36"/>
    </row>
    <row r="270" spans="10:10">
      <c r="J270" s="36"/>
    </row>
    <row r="271" spans="10:10">
      <c r="J271" s="36"/>
    </row>
    <row r="272" spans="10:10">
      <c r="J272" s="36"/>
    </row>
    <row r="273" spans="10:10">
      <c r="J273" s="36"/>
    </row>
    <row r="274" spans="10:10">
      <c r="J274" s="36"/>
    </row>
    <row r="275" spans="10:10">
      <c r="J275" s="36"/>
    </row>
    <row r="276" spans="10:10">
      <c r="J276" s="36"/>
    </row>
    <row r="277" spans="10:10">
      <c r="J277" s="36"/>
    </row>
    <row r="278" spans="10:10">
      <c r="J278" s="36"/>
    </row>
    <row r="279" spans="10:10">
      <c r="J279" s="36"/>
    </row>
    <row r="280" spans="10:10">
      <c r="J280" s="36"/>
    </row>
    <row r="281" spans="10:10">
      <c r="J281" s="36"/>
    </row>
    <row r="282" spans="10:10">
      <c r="J282" s="36"/>
    </row>
    <row r="283" spans="10:10">
      <c r="J283" s="36"/>
    </row>
    <row r="284" spans="10:10">
      <c r="J284" s="36"/>
    </row>
    <row r="285" spans="10:10">
      <c r="J285" s="36"/>
    </row>
    <row r="286" spans="10:10">
      <c r="J286" s="36"/>
    </row>
    <row r="287" spans="10:10">
      <c r="J287" s="36"/>
    </row>
    <row r="288" spans="10:10">
      <c r="J288" s="36"/>
    </row>
    <row r="289" spans="10:10">
      <c r="J289" s="36"/>
    </row>
    <row r="290" spans="10:10">
      <c r="J290" s="36"/>
    </row>
    <row r="291" spans="10:10">
      <c r="J291" s="36"/>
    </row>
    <row r="292" spans="10:10">
      <c r="J292" s="36"/>
    </row>
    <row r="293" spans="10:10">
      <c r="J293" s="36"/>
    </row>
    <row r="294" spans="10:10">
      <c r="J294" s="36"/>
    </row>
    <row r="295" spans="10:10">
      <c r="J295" s="36"/>
    </row>
    <row r="296" spans="10:10">
      <c r="J296" s="36"/>
    </row>
    <row r="297" spans="10:10">
      <c r="J297" s="36"/>
    </row>
    <row r="298" spans="10:10">
      <c r="J298" s="36"/>
    </row>
    <row r="299" spans="10:10">
      <c r="J299" s="36"/>
    </row>
    <row r="300" spans="10:10">
      <c r="J300" s="36"/>
    </row>
    <row r="301" spans="10:10">
      <c r="J301" s="36"/>
    </row>
    <row r="302" spans="10:10">
      <c r="J302" s="36"/>
    </row>
    <row r="303" spans="10:10">
      <c r="J303" s="36"/>
    </row>
    <row r="304" spans="10:10">
      <c r="J304" s="36"/>
    </row>
    <row r="305" spans="10:10">
      <c r="J305" s="36"/>
    </row>
    <row r="306" spans="10:10">
      <c r="J306" s="36"/>
    </row>
    <row r="307" spans="10:10">
      <c r="J307" s="36"/>
    </row>
    <row r="308" spans="10:10">
      <c r="J308" s="36"/>
    </row>
    <row r="309" spans="10:10">
      <c r="J309" s="36"/>
    </row>
    <row r="310" spans="10:10">
      <c r="J310" s="36"/>
    </row>
    <row r="311" spans="10:10">
      <c r="J311" s="36"/>
    </row>
    <row r="312" spans="10:10">
      <c r="J312" s="36"/>
    </row>
    <row r="313" spans="10:10">
      <c r="J313" s="36"/>
    </row>
    <row r="314" spans="10:10">
      <c r="J314" s="36"/>
    </row>
    <row r="315" spans="10:10">
      <c r="J315" s="36"/>
    </row>
    <row r="316" spans="10:10">
      <c r="J316" s="36"/>
    </row>
    <row r="317" spans="10:10">
      <c r="J317" s="36"/>
    </row>
    <row r="318" spans="10:10">
      <c r="J318" s="36"/>
    </row>
    <row r="319" spans="10:10">
      <c r="J319" s="36"/>
    </row>
    <row r="320" spans="10:10">
      <c r="J320" s="36"/>
    </row>
    <row r="321" spans="10:10">
      <c r="J321" s="36"/>
    </row>
    <row r="322" spans="10:10">
      <c r="J322" s="36"/>
    </row>
    <row r="323" spans="10:10">
      <c r="J323" s="36"/>
    </row>
    <row r="324" spans="10:10">
      <c r="J324" s="36"/>
    </row>
    <row r="325" spans="10:10">
      <c r="J325" s="36"/>
    </row>
    <row r="326" spans="10:10">
      <c r="J326" s="36"/>
    </row>
    <row r="327" spans="10:10">
      <c r="J327" s="36"/>
    </row>
    <row r="328" spans="10:10">
      <c r="J328" s="36"/>
    </row>
    <row r="329" spans="10:10">
      <c r="J329" s="36"/>
    </row>
    <row r="330" spans="10:10">
      <c r="J330" s="36"/>
    </row>
    <row r="331" spans="10:10">
      <c r="J331" s="36"/>
    </row>
    <row r="332" spans="10:10">
      <c r="J332" s="36"/>
    </row>
    <row r="333" spans="10:10">
      <c r="J333" s="36"/>
    </row>
    <row r="334" spans="10:10">
      <c r="J334" s="36"/>
    </row>
    <row r="335" spans="10:10">
      <c r="J335" s="36"/>
    </row>
    <row r="336" spans="10:10">
      <c r="J336" s="36"/>
    </row>
    <row r="337" spans="10:10">
      <c r="J337" s="36"/>
    </row>
    <row r="338" spans="10:10">
      <c r="J338" s="36"/>
    </row>
    <row r="339" spans="10:10">
      <c r="J339" s="36"/>
    </row>
    <row r="340" spans="10:10">
      <c r="J340" s="36"/>
    </row>
    <row r="341" spans="10:10">
      <c r="J341" s="36"/>
    </row>
    <row r="342" spans="10:10">
      <c r="J342" s="36"/>
    </row>
    <row r="343" spans="10:10">
      <c r="J343" s="36"/>
    </row>
    <row r="344" spans="10:10">
      <c r="J344" s="36"/>
    </row>
    <row r="345" spans="10:10">
      <c r="J345" s="36"/>
    </row>
    <row r="346" spans="10:10">
      <c r="J346" s="36"/>
    </row>
    <row r="347" spans="10:10">
      <c r="J347" s="36"/>
    </row>
    <row r="348" spans="10:10">
      <c r="J348" s="36"/>
    </row>
    <row r="349" spans="10:10">
      <c r="J349" s="36"/>
    </row>
    <row r="350" spans="10:10">
      <c r="J350" s="36"/>
    </row>
    <row r="351" spans="10:10">
      <c r="J351" s="36"/>
    </row>
    <row r="352" spans="10:10">
      <c r="J352" s="36"/>
    </row>
    <row r="353" spans="10:10">
      <c r="J353" s="36"/>
    </row>
    <row r="354" spans="10:10">
      <c r="J354" s="36"/>
    </row>
    <row r="355" spans="10:10">
      <c r="J355" s="36"/>
    </row>
    <row r="356" spans="10:10">
      <c r="J356" s="36"/>
    </row>
    <row r="357" spans="10:10">
      <c r="J357" s="36"/>
    </row>
    <row r="358" spans="10:10">
      <c r="J358" s="36"/>
    </row>
    <row r="359" spans="10:10">
      <c r="J359" s="36"/>
    </row>
    <row r="360" spans="10:10">
      <c r="J360" s="36"/>
    </row>
    <row r="361" spans="10:10">
      <c r="J361" s="36"/>
    </row>
    <row r="362" spans="10:10">
      <c r="J362" s="36"/>
    </row>
    <row r="363" spans="10:10">
      <c r="J363" s="36"/>
    </row>
    <row r="364" spans="10:10">
      <c r="J364" s="36"/>
    </row>
    <row r="365" spans="10:10">
      <c r="J365" s="36"/>
    </row>
    <row r="366" spans="10:10">
      <c r="J366" s="36"/>
    </row>
    <row r="367" spans="10:10">
      <c r="J367" s="36"/>
    </row>
    <row r="368" spans="10:10">
      <c r="J368" s="36"/>
    </row>
    <row r="369" spans="10:10">
      <c r="J369" s="36"/>
    </row>
    <row r="370" spans="10:10">
      <c r="J370" s="36"/>
    </row>
    <row r="371" spans="10:10">
      <c r="J371" s="36"/>
    </row>
    <row r="372" spans="10:10">
      <c r="J372" s="36"/>
    </row>
    <row r="373" spans="10:10">
      <c r="J373" s="36"/>
    </row>
    <row r="374" spans="10:10">
      <c r="J374" s="36"/>
    </row>
    <row r="375" spans="10:10">
      <c r="J375" s="36"/>
    </row>
    <row r="376" spans="10:10">
      <c r="J376" s="36"/>
    </row>
    <row r="377" spans="10:10">
      <c r="J377" s="36"/>
    </row>
    <row r="378" spans="10:10">
      <c r="J378" s="36"/>
    </row>
    <row r="379" spans="10:10">
      <c r="J379" s="36"/>
    </row>
    <row r="380" spans="10:10">
      <c r="J380" s="36"/>
    </row>
    <row r="381" spans="10:10">
      <c r="J381" s="36"/>
    </row>
    <row r="382" spans="10:10">
      <c r="J382" s="36"/>
    </row>
    <row r="383" spans="10:10">
      <c r="J383" s="36"/>
    </row>
    <row r="384" spans="10:10">
      <c r="J384" s="36"/>
    </row>
    <row r="385" spans="10:10">
      <c r="J385" s="36"/>
    </row>
    <row r="386" spans="10:10">
      <c r="J386" s="36"/>
    </row>
    <row r="387" spans="10:10">
      <c r="J387" s="36"/>
    </row>
    <row r="388" spans="10:10">
      <c r="J388" s="36"/>
    </row>
    <row r="389" spans="10:10">
      <c r="J389" s="36"/>
    </row>
    <row r="390" spans="10:10">
      <c r="J390" s="36"/>
    </row>
    <row r="391" spans="10:10">
      <c r="J391" s="36"/>
    </row>
    <row r="392" spans="10:10">
      <c r="J392" s="36"/>
    </row>
    <row r="393" spans="10:10">
      <c r="J393" s="36"/>
    </row>
    <row r="394" spans="10:10">
      <c r="J394" s="36"/>
    </row>
    <row r="395" spans="10:10">
      <c r="J395" s="36"/>
    </row>
    <row r="396" spans="10:10">
      <c r="J396" s="36"/>
    </row>
    <row r="397" spans="10:10">
      <c r="J397" s="36"/>
    </row>
    <row r="398" spans="10:10">
      <c r="J398" s="36"/>
    </row>
    <row r="399" spans="10:10">
      <c r="J399" s="36"/>
    </row>
    <row r="400" spans="10:10">
      <c r="J400" s="36"/>
    </row>
    <row r="401" spans="10:10">
      <c r="J401" s="36"/>
    </row>
    <row r="402" spans="10:10">
      <c r="J402" s="36"/>
    </row>
    <row r="403" spans="10:10">
      <c r="J403" s="36"/>
    </row>
    <row r="404" spans="10:10">
      <c r="J404" s="36"/>
    </row>
    <row r="405" spans="10:10">
      <c r="J405" s="36"/>
    </row>
    <row r="406" spans="10:10">
      <c r="J406" s="36"/>
    </row>
    <row r="407" spans="10:10">
      <c r="J407" s="36"/>
    </row>
    <row r="408" spans="10:10">
      <c r="J408" s="36"/>
    </row>
    <row r="409" spans="10:10">
      <c r="J409" s="36"/>
    </row>
    <row r="410" spans="10:10">
      <c r="J410" s="36"/>
    </row>
    <row r="411" spans="10:10">
      <c r="J411" s="36"/>
    </row>
    <row r="412" spans="10:10">
      <c r="J412" s="36"/>
    </row>
    <row r="413" spans="10:10">
      <c r="J413" s="36"/>
    </row>
    <row r="414" spans="10:10">
      <c r="J414" s="36"/>
    </row>
    <row r="415" spans="10:10">
      <c r="J415" s="36"/>
    </row>
    <row r="416" spans="10:10">
      <c r="J416" s="36"/>
    </row>
    <row r="417" spans="10:10">
      <c r="J417" s="36"/>
    </row>
    <row r="418" spans="10:10">
      <c r="J418" s="36"/>
    </row>
    <row r="419" spans="10:10">
      <c r="J419" s="36"/>
    </row>
    <row r="420" spans="10:10">
      <c r="J420" s="36"/>
    </row>
    <row r="421" spans="10:10">
      <c r="J421" s="36"/>
    </row>
    <row r="422" spans="10:10">
      <c r="J422" s="36"/>
    </row>
    <row r="423" spans="10:10">
      <c r="J423" s="36"/>
    </row>
    <row r="424" spans="10:10">
      <c r="J424" s="36"/>
    </row>
    <row r="425" spans="10:10">
      <c r="J425" s="36"/>
    </row>
    <row r="426" spans="10:10">
      <c r="J426" s="36"/>
    </row>
    <row r="427" spans="10:10">
      <c r="J427" s="36"/>
    </row>
    <row r="428" spans="10:10">
      <c r="J428" s="36"/>
    </row>
    <row r="429" spans="10:10">
      <c r="J429" s="36"/>
    </row>
    <row r="430" spans="10:10">
      <c r="J430" s="36"/>
    </row>
    <row r="431" spans="10:10">
      <c r="J431" s="36"/>
    </row>
    <row r="432" spans="10:10">
      <c r="J432" s="36"/>
    </row>
    <row r="433" spans="10:10">
      <c r="J433" s="36"/>
    </row>
    <row r="434" spans="10:10">
      <c r="J434" s="36"/>
    </row>
    <row r="435" spans="10:10">
      <c r="J435" s="36"/>
    </row>
    <row r="436" spans="10:10">
      <c r="J436" s="36"/>
    </row>
    <row r="437" spans="10:10">
      <c r="J437" s="36"/>
    </row>
    <row r="438" spans="10:10">
      <c r="J438" s="36"/>
    </row>
    <row r="439" spans="10:10">
      <c r="J439" s="36"/>
    </row>
    <row r="440" spans="10:10">
      <c r="J440" s="36"/>
    </row>
    <row r="441" spans="10:10">
      <c r="J441" s="36"/>
    </row>
    <row r="442" spans="10:10">
      <c r="J442" s="36"/>
    </row>
    <row r="443" spans="10:10">
      <c r="J443" s="36"/>
    </row>
    <row r="444" spans="10:10">
      <c r="J444" s="36"/>
    </row>
    <row r="445" spans="10:10">
      <c r="J445" s="36"/>
    </row>
    <row r="446" spans="10:10">
      <c r="J446" s="36"/>
    </row>
    <row r="447" spans="10:10">
      <c r="J447" s="36"/>
    </row>
    <row r="448" spans="10:10">
      <c r="J448" s="36"/>
    </row>
    <row r="449" spans="10:10">
      <c r="J449" s="36"/>
    </row>
    <row r="450" spans="10:10">
      <c r="J450" s="36"/>
    </row>
    <row r="451" spans="10:10">
      <c r="J451" s="36"/>
    </row>
    <row r="452" spans="10:10">
      <c r="J452" s="36"/>
    </row>
    <row r="453" spans="10:10">
      <c r="J453" s="36"/>
    </row>
    <row r="454" spans="10:10">
      <c r="J454" s="36"/>
    </row>
    <row r="455" spans="10:10">
      <c r="J455" s="36"/>
    </row>
    <row r="456" spans="10:10">
      <c r="J456" s="36"/>
    </row>
    <row r="457" spans="10:10">
      <c r="J457" s="36"/>
    </row>
    <row r="458" spans="10:10">
      <c r="J458" s="36"/>
    </row>
    <row r="459" spans="10:10">
      <c r="J459" s="36"/>
    </row>
    <row r="460" spans="10:10">
      <c r="J460" s="36"/>
    </row>
    <row r="461" spans="10:10">
      <c r="J461" s="36"/>
    </row>
    <row r="462" spans="10:10">
      <c r="J462" s="36"/>
    </row>
    <row r="463" spans="10:10">
      <c r="J463" s="36"/>
    </row>
    <row r="464" spans="10:10">
      <c r="J464" s="36"/>
    </row>
    <row r="465" spans="10:10">
      <c r="J465" s="36"/>
    </row>
    <row r="466" spans="10:10">
      <c r="J466" s="36"/>
    </row>
    <row r="467" spans="10:10">
      <c r="J467" s="36"/>
    </row>
    <row r="468" spans="10:10">
      <c r="J468" s="36"/>
    </row>
    <row r="469" spans="10:10">
      <c r="J469" s="36"/>
    </row>
    <row r="470" spans="10:10">
      <c r="J470" s="36"/>
    </row>
    <row r="471" spans="10:10">
      <c r="J471" s="36"/>
    </row>
    <row r="472" spans="10:10">
      <c r="J472" s="36"/>
    </row>
    <row r="473" spans="10:10">
      <c r="J473" s="36"/>
    </row>
    <row r="474" spans="10:10">
      <c r="J474" s="36"/>
    </row>
    <row r="475" spans="10:10">
      <c r="J475" s="36"/>
    </row>
    <row r="476" spans="10:10">
      <c r="J476" s="36"/>
    </row>
    <row r="477" spans="10:10">
      <c r="J477" s="36"/>
    </row>
    <row r="478" spans="10:10">
      <c r="J478" s="36"/>
    </row>
    <row r="479" spans="10:10">
      <c r="J479" s="36"/>
    </row>
    <row r="480" spans="10:10">
      <c r="J480" s="36"/>
    </row>
    <row r="481" spans="10:10">
      <c r="J481" s="36"/>
    </row>
    <row r="482" spans="10:10">
      <c r="J482" s="36"/>
    </row>
    <row r="483" spans="10:10">
      <c r="J483" s="36"/>
    </row>
    <row r="484" spans="10:10">
      <c r="J484" s="36"/>
    </row>
    <row r="485" spans="10:10">
      <c r="J485" s="36"/>
    </row>
    <row r="486" spans="10:10">
      <c r="J486" s="36"/>
    </row>
    <row r="487" spans="10:10">
      <c r="J487" s="36"/>
    </row>
    <row r="488" spans="10:10">
      <c r="J488" s="36"/>
    </row>
    <row r="489" spans="10:10">
      <c r="J489" s="36"/>
    </row>
    <row r="490" spans="10:10">
      <c r="J490" s="36"/>
    </row>
    <row r="491" spans="10:10">
      <c r="J491" s="36"/>
    </row>
    <row r="492" spans="10:10">
      <c r="J492" s="36"/>
    </row>
    <row r="493" spans="10:10">
      <c r="J493" s="36"/>
    </row>
    <row r="494" spans="10:10">
      <c r="J494" s="36"/>
    </row>
    <row r="495" spans="10:10">
      <c r="J495" s="36"/>
    </row>
    <row r="496" spans="10:10">
      <c r="J496" s="36"/>
    </row>
    <row r="497" spans="10:10">
      <c r="J497" s="36"/>
    </row>
    <row r="498" spans="10:10">
      <c r="J498" s="36"/>
    </row>
    <row r="499" spans="10:10">
      <c r="J499" s="36"/>
    </row>
    <row r="500" spans="10:10">
      <c r="J500" s="36"/>
    </row>
    <row r="501" spans="10:10">
      <c r="J501" s="36"/>
    </row>
    <row r="502" spans="10:10">
      <c r="J502" s="36"/>
    </row>
    <row r="503" spans="10:10">
      <c r="J503" s="36"/>
    </row>
    <row r="504" spans="10:10">
      <c r="J504" s="36"/>
    </row>
    <row r="505" spans="10:10">
      <c r="J505" s="36"/>
    </row>
    <row r="506" spans="10:10">
      <c r="J506" s="36"/>
    </row>
    <row r="507" spans="10:10">
      <c r="J507" s="36"/>
    </row>
    <row r="508" spans="10:10">
      <c r="J508" s="36"/>
    </row>
    <row r="509" spans="10:10">
      <c r="J509" s="36"/>
    </row>
    <row r="510" spans="10:10">
      <c r="J510" s="36"/>
    </row>
    <row r="511" spans="10:10">
      <c r="J511" s="36"/>
    </row>
    <row r="512" spans="10:10">
      <c r="J512" s="36"/>
    </row>
    <row r="513" spans="10:10">
      <c r="J513" s="36"/>
    </row>
    <row r="514" spans="10:10">
      <c r="J514" s="36"/>
    </row>
    <row r="515" spans="10:10">
      <c r="J515" s="36"/>
    </row>
    <row r="516" spans="10:10">
      <c r="J516" s="36"/>
    </row>
    <row r="517" spans="10:10">
      <c r="J517" s="36"/>
    </row>
    <row r="518" spans="10:10">
      <c r="J518" s="36"/>
    </row>
    <row r="519" spans="10:10">
      <c r="J519" s="36"/>
    </row>
    <row r="520" spans="10:10">
      <c r="J520" s="36"/>
    </row>
    <row r="521" spans="10:10">
      <c r="J521" s="36"/>
    </row>
    <row r="522" spans="10:10">
      <c r="J522" s="36"/>
    </row>
    <row r="523" spans="10:10">
      <c r="J523" s="36"/>
    </row>
    <row r="524" spans="10:10">
      <c r="J524" s="36"/>
    </row>
    <row r="525" spans="10:10">
      <c r="J525" s="36"/>
    </row>
    <row r="526" spans="10:10">
      <c r="J526" s="36"/>
    </row>
    <row r="527" spans="10:10">
      <c r="J527" s="36"/>
    </row>
    <row r="528" spans="10:10">
      <c r="J528" s="36"/>
    </row>
    <row r="529" spans="10:10">
      <c r="J529" s="36"/>
    </row>
    <row r="530" spans="10:10">
      <c r="J530" s="36"/>
    </row>
    <row r="531" spans="10:10">
      <c r="J531" s="36"/>
    </row>
    <row r="532" spans="10:10">
      <c r="J532" s="36"/>
    </row>
    <row r="533" spans="10:10">
      <c r="J533" s="36"/>
    </row>
    <row r="534" spans="10:10">
      <c r="J534" s="36"/>
    </row>
    <row r="535" spans="10:10">
      <c r="J535" s="36"/>
    </row>
    <row r="536" spans="10:10">
      <c r="J536" s="36"/>
    </row>
    <row r="537" spans="10:10">
      <c r="J537" s="36"/>
    </row>
    <row r="538" spans="10:10">
      <c r="J538" s="36"/>
    </row>
    <row r="539" spans="10:10">
      <c r="J539" s="36"/>
    </row>
    <row r="540" spans="10:10">
      <c r="J540" s="36"/>
    </row>
    <row r="541" spans="10:10">
      <c r="J541" s="36"/>
    </row>
    <row r="542" spans="10:10">
      <c r="J542" s="36"/>
    </row>
    <row r="543" spans="10:10">
      <c r="J543" s="36"/>
    </row>
    <row r="544" spans="10:10">
      <c r="J544" s="36"/>
    </row>
    <row r="545" spans="10:10">
      <c r="J545" s="36"/>
    </row>
    <row r="546" spans="10:10">
      <c r="J546" s="36"/>
    </row>
    <row r="547" spans="10:10">
      <c r="J547" s="36"/>
    </row>
    <row r="548" spans="10:10">
      <c r="J548" s="36"/>
    </row>
    <row r="549" spans="10:10">
      <c r="J549" s="36"/>
    </row>
    <row r="550" spans="10:10">
      <c r="J550" s="36"/>
    </row>
    <row r="551" spans="10:10">
      <c r="J551" s="36"/>
    </row>
    <row r="552" spans="10:10">
      <c r="J552" s="36"/>
    </row>
    <row r="553" spans="10:10">
      <c r="J553" s="36"/>
    </row>
    <row r="554" spans="10:10">
      <c r="J554" s="36"/>
    </row>
    <row r="555" spans="10:10">
      <c r="J555" s="36"/>
    </row>
    <row r="556" spans="10:10">
      <c r="J556" s="36"/>
    </row>
    <row r="557" spans="10:10">
      <c r="J557" s="36"/>
    </row>
    <row r="558" spans="10:10">
      <c r="J558" s="36"/>
    </row>
    <row r="559" spans="10:10">
      <c r="J559" s="36"/>
    </row>
    <row r="560" spans="10:10">
      <c r="J560" s="36"/>
    </row>
    <row r="561" spans="10:10">
      <c r="J561" s="36"/>
    </row>
    <row r="562" spans="10:10">
      <c r="J562" s="36"/>
    </row>
    <row r="563" spans="10:10">
      <c r="J563" s="36"/>
    </row>
    <row r="564" spans="10:10">
      <c r="J564" s="36"/>
    </row>
    <row r="565" spans="10:10">
      <c r="J565" s="36"/>
    </row>
    <row r="566" spans="10:10">
      <c r="J566" s="36"/>
    </row>
    <row r="567" spans="10:10">
      <c r="J567" s="36"/>
    </row>
    <row r="568" spans="10:10">
      <c r="J568" s="36"/>
    </row>
    <row r="569" spans="10:10">
      <c r="J569" s="36"/>
    </row>
    <row r="570" spans="10:10">
      <c r="J570" s="36"/>
    </row>
    <row r="571" spans="10:10">
      <c r="J571" s="36"/>
    </row>
    <row r="572" spans="10:10">
      <c r="J572" s="36"/>
    </row>
    <row r="573" spans="10:10">
      <c r="J573" s="36"/>
    </row>
    <row r="574" spans="10:10">
      <c r="J574" s="36"/>
    </row>
    <row r="575" spans="10:10">
      <c r="J575" s="36"/>
    </row>
    <row r="576" spans="10:10">
      <c r="J576" s="36"/>
    </row>
    <row r="577" spans="10:10">
      <c r="J577" s="36"/>
    </row>
    <row r="578" spans="10:10">
      <c r="J578" s="36"/>
    </row>
    <row r="579" spans="10:10">
      <c r="J579" s="36"/>
    </row>
    <row r="580" spans="10:10">
      <c r="J580" s="36"/>
    </row>
    <row r="581" spans="10:10">
      <c r="J581" s="36"/>
    </row>
    <row r="582" spans="10:10">
      <c r="J582" s="36"/>
    </row>
    <row r="583" spans="10:10">
      <c r="J583" s="36"/>
    </row>
    <row r="584" spans="10:10">
      <c r="J584" s="36"/>
    </row>
    <row r="585" spans="10:10">
      <c r="J585" s="36"/>
    </row>
    <row r="586" spans="10:10">
      <c r="J586" s="36"/>
    </row>
    <row r="587" spans="10:10">
      <c r="J587" s="36"/>
    </row>
    <row r="588" spans="10:10">
      <c r="J588" s="36"/>
    </row>
    <row r="589" spans="10:10">
      <c r="J589" s="36"/>
    </row>
    <row r="590" spans="10:10">
      <c r="J590" s="36"/>
    </row>
    <row r="591" spans="10:10">
      <c r="J591" s="36"/>
    </row>
    <row r="592" spans="10:10">
      <c r="J592" s="36"/>
    </row>
    <row r="593" spans="10:10">
      <c r="J593" s="36"/>
    </row>
    <row r="594" spans="10:10">
      <c r="J594" s="36"/>
    </row>
    <row r="595" spans="10:10">
      <c r="J595" s="36"/>
    </row>
    <row r="596" spans="10:10">
      <c r="J596" s="36"/>
    </row>
    <row r="597" spans="10:10">
      <c r="J597" s="36"/>
    </row>
    <row r="598" spans="10:10">
      <c r="J598" s="36"/>
    </row>
    <row r="599" spans="10:10">
      <c r="J599" s="36"/>
    </row>
    <row r="600" spans="10:10">
      <c r="J600" s="36"/>
    </row>
    <row r="601" spans="10:10">
      <c r="J601" s="36"/>
    </row>
    <row r="602" spans="10:10">
      <c r="J602" s="36"/>
    </row>
    <row r="603" spans="10:10">
      <c r="J603" s="36"/>
    </row>
    <row r="604" spans="10:10">
      <c r="J604" s="36"/>
    </row>
    <row r="605" spans="10:10">
      <c r="J605" s="36"/>
    </row>
    <row r="606" spans="10:10">
      <c r="J606" s="36"/>
    </row>
    <row r="607" spans="10:10">
      <c r="J607" s="36"/>
    </row>
    <row r="608" spans="10:10">
      <c r="J608" s="36"/>
    </row>
    <row r="609" spans="10:10">
      <c r="J609" s="36"/>
    </row>
    <row r="610" spans="10:10">
      <c r="J610" s="36"/>
    </row>
    <row r="611" spans="10:10">
      <c r="J611" s="36"/>
    </row>
    <row r="612" spans="10:10">
      <c r="J612" s="36"/>
    </row>
    <row r="613" spans="10:10">
      <c r="J613" s="36"/>
    </row>
    <row r="614" spans="10:10">
      <c r="J614" s="36"/>
    </row>
    <row r="615" spans="10:10">
      <c r="J615" s="36"/>
    </row>
    <row r="616" spans="10:10">
      <c r="J616" s="36"/>
    </row>
    <row r="617" spans="10:10">
      <c r="J617" s="36"/>
    </row>
    <row r="618" spans="10:10">
      <c r="J618" s="36"/>
    </row>
    <row r="619" spans="10:10">
      <c r="J619" s="36"/>
    </row>
    <row r="620" spans="10:10">
      <c r="J620" s="36"/>
    </row>
    <row r="621" spans="10:10">
      <c r="J621" s="36"/>
    </row>
    <row r="622" spans="10:10">
      <c r="J622" s="36"/>
    </row>
    <row r="623" spans="10:10">
      <c r="J623" s="36"/>
    </row>
    <row r="624" spans="10:10">
      <c r="J624" s="36"/>
    </row>
    <row r="625" spans="10:10">
      <c r="J625" s="36"/>
    </row>
    <row r="626" spans="10:10">
      <c r="J626" s="36"/>
    </row>
    <row r="627" spans="10:10">
      <c r="J627" s="36"/>
    </row>
    <row r="628" spans="10:10">
      <c r="J628" s="36"/>
    </row>
    <row r="629" spans="10:10">
      <c r="J629" s="36"/>
    </row>
    <row r="630" spans="10:10">
      <c r="J630" s="36"/>
    </row>
    <row r="631" spans="10:10">
      <c r="J631" s="36"/>
    </row>
    <row r="632" spans="10:10">
      <c r="J632" s="36"/>
    </row>
    <row r="633" spans="10:10">
      <c r="J633" s="36"/>
    </row>
    <row r="634" spans="10:10">
      <c r="J634" s="36"/>
    </row>
    <row r="635" spans="10:10">
      <c r="J635" s="36"/>
    </row>
    <row r="636" spans="10:10">
      <c r="J636" s="36"/>
    </row>
    <row r="637" spans="10:10">
      <c r="J637" s="36"/>
    </row>
    <row r="638" spans="10:10">
      <c r="J638" s="36"/>
    </row>
    <row r="639" spans="10:10">
      <c r="J639" s="36"/>
    </row>
    <row r="640" spans="10:10">
      <c r="J640" s="36"/>
    </row>
    <row r="641" spans="10:10">
      <c r="J641" s="36"/>
    </row>
    <row r="642" spans="10:10">
      <c r="J642" s="36"/>
    </row>
    <row r="643" spans="10:10">
      <c r="J643" s="36"/>
    </row>
    <row r="644" spans="10:10">
      <c r="J644" s="36"/>
    </row>
    <row r="645" spans="10:10">
      <c r="J645" s="36"/>
    </row>
    <row r="646" spans="10:10">
      <c r="J646" s="36"/>
    </row>
    <row r="647" spans="10:10">
      <c r="J647" s="36"/>
    </row>
    <row r="648" spans="10:10">
      <c r="J648" s="36"/>
    </row>
    <row r="649" spans="10:10">
      <c r="J649" s="36"/>
    </row>
    <row r="650" spans="10:10">
      <c r="J650" s="36"/>
    </row>
    <row r="651" spans="10:10">
      <c r="J651" s="36"/>
    </row>
    <row r="652" spans="10:10">
      <c r="J652" s="36"/>
    </row>
    <row r="653" spans="10:10">
      <c r="J653" s="36"/>
    </row>
    <row r="654" spans="10:10">
      <c r="J654" s="36"/>
    </row>
    <row r="655" spans="10:10">
      <c r="J655" s="36"/>
    </row>
    <row r="656" spans="10:10">
      <c r="J656" s="36"/>
    </row>
    <row r="657" spans="10:10">
      <c r="J657" s="36"/>
    </row>
    <row r="658" spans="10:10">
      <c r="J658" s="36"/>
    </row>
    <row r="659" spans="10:10">
      <c r="J659" s="36"/>
    </row>
    <row r="660" spans="10:10">
      <c r="J660" s="36"/>
    </row>
    <row r="661" spans="10:10">
      <c r="J661" s="36"/>
    </row>
    <row r="662" spans="10:10">
      <c r="J662" s="36"/>
    </row>
    <row r="663" spans="10:10">
      <c r="J663" s="36"/>
    </row>
    <row r="664" spans="10:10">
      <c r="J664" s="36"/>
    </row>
    <row r="665" spans="10:10">
      <c r="J665" s="36"/>
    </row>
    <row r="666" spans="10:10">
      <c r="J666" s="36"/>
    </row>
    <row r="667" spans="10:10">
      <c r="J667" s="36"/>
    </row>
    <row r="668" spans="10:10">
      <c r="J668" s="36"/>
    </row>
    <row r="669" spans="10:10">
      <c r="J669" s="36"/>
    </row>
    <row r="670" spans="10:10">
      <c r="J670" s="36"/>
    </row>
    <row r="671" spans="10:10">
      <c r="J671" s="36"/>
    </row>
    <row r="672" spans="10:10">
      <c r="J672" s="36"/>
    </row>
    <row r="673" spans="10:10">
      <c r="J673" s="36"/>
    </row>
    <row r="674" spans="10:10">
      <c r="J674" s="36"/>
    </row>
    <row r="675" spans="10:10">
      <c r="J675" s="36"/>
    </row>
    <row r="676" spans="10:10">
      <c r="J676" s="36"/>
    </row>
    <row r="677" spans="10:10">
      <c r="J677" s="36"/>
    </row>
    <row r="678" spans="10:10">
      <c r="J678" s="36"/>
    </row>
    <row r="679" spans="10:10">
      <c r="J679" s="36"/>
    </row>
    <row r="680" spans="10:10">
      <c r="J680" s="36"/>
    </row>
    <row r="681" spans="10:10">
      <c r="J681" s="36"/>
    </row>
    <row r="682" spans="10:10">
      <c r="J682" s="36"/>
    </row>
    <row r="683" spans="10:10">
      <c r="J683" s="36"/>
    </row>
    <row r="684" spans="10:10">
      <c r="J684" s="36"/>
    </row>
    <row r="685" spans="10:10">
      <c r="J685" s="36"/>
    </row>
    <row r="686" spans="10:10">
      <c r="J686" s="36"/>
    </row>
    <row r="687" spans="10:10">
      <c r="J687" s="36"/>
    </row>
    <row r="688" spans="10:10">
      <c r="J688" s="36"/>
    </row>
    <row r="689" spans="10:10">
      <c r="J689" s="36"/>
    </row>
    <row r="690" spans="10:10">
      <c r="J690" s="36"/>
    </row>
    <row r="691" spans="10:10">
      <c r="J691" s="36"/>
    </row>
    <row r="692" spans="10:10">
      <c r="J692" s="36"/>
    </row>
    <row r="693" spans="10:10">
      <c r="J693" s="36"/>
    </row>
    <row r="694" spans="10:10">
      <c r="J694" s="36"/>
    </row>
    <row r="695" spans="10:10">
      <c r="J695" s="36"/>
    </row>
    <row r="696" spans="10:10">
      <c r="J696" s="36"/>
    </row>
    <row r="697" spans="10:10">
      <c r="J697" s="36"/>
    </row>
    <row r="698" spans="10:10">
      <c r="J698" s="36"/>
    </row>
    <row r="699" spans="10:10">
      <c r="J699" s="36"/>
    </row>
    <row r="700" spans="10:10">
      <c r="J700" s="36"/>
    </row>
    <row r="701" spans="10:10">
      <c r="J701" s="36"/>
    </row>
    <row r="702" spans="10:10">
      <c r="J702" s="36"/>
    </row>
    <row r="703" spans="10:10">
      <c r="J703" s="36"/>
    </row>
    <row r="704" spans="10:10">
      <c r="J704" s="36"/>
    </row>
    <row r="705" spans="10:10">
      <c r="J705" s="36"/>
    </row>
    <row r="706" spans="10:10">
      <c r="J706" s="36"/>
    </row>
    <row r="707" spans="10:10">
      <c r="J707" s="36"/>
    </row>
    <row r="708" spans="10:10">
      <c r="J708" s="36"/>
    </row>
    <row r="709" spans="10:10">
      <c r="J709" s="36"/>
    </row>
    <row r="710" spans="10:10">
      <c r="J710" s="36"/>
    </row>
    <row r="711" spans="10:10">
      <c r="J711" s="36"/>
    </row>
    <row r="712" spans="10:10">
      <c r="J712" s="36"/>
    </row>
    <row r="713" spans="10:10">
      <c r="J713" s="36"/>
    </row>
    <row r="714" spans="10:10">
      <c r="J714" s="36"/>
    </row>
    <row r="715" spans="10:10">
      <c r="J715" s="36"/>
    </row>
    <row r="716" spans="10:10">
      <c r="J716" s="36"/>
    </row>
    <row r="717" spans="10:10">
      <c r="J717" s="36"/>
    </row>
    <row r="718" spans="10:10">
      <c r="J718" s="36"/>
    </row>
    <row r="719" spans="10:10">
      <c r="J719" s="36"/>
    </row>
    <row r="720" spans="10:10">
      <c r="J720" s="36"/>
    </row>
    <row r="721" spans="10:10">
      <c r="J721" s="36"/>
    </row>
    <row r="722" spans="10:10">
      <c r="J722" s="36"/>
    </row>
    <row r="723" spans="10:10">
      <c r="J723" s="36"/>
    </row>
    <row r="724" spans="10:10">
      <c r="J724" s="36"/>
    </row>
    <row r="725" spans="10:10">
      <c r="J725" s="36"/>
    </row>
    <row r="726" spans="10:10">
      <c r="J726" s="36"/>
    </row>
    <row r="727" spans="10:10">
      <c r="J727" s="36"/>
    </row>
    <row r="728" spans="10:10">
      <c r="J728" s="36"/>
    </row>
    <row r="729" spans="10:10">
      <c r="J729" s="36"/>
    </row>
    <row r="730" spans="10:10">
      <c r="J730" s="36"/>
    </row>
    <row r="731" spans="10:10">
      <c r="J731" s="36"/>
    </row>
    <row r="732" spans="10:10">
      <c r="J732" s="36"/>
    </row>
    <row r="733" spans="10:10">
      <c r="J733" s="36"/>
    </row>
    <row r="734" spans="10:10">
      <c r="J734" s="36"/>
    </row>
    <row r="735" spans="10:10">
      <c r="J735" s="36"/>
    </row>
    <row r="736" spans="10:10">
      <c r="J736" s="36"/>
    </row>
    <row r="737" spans="10:10">
      <c r="J737" s="36"/>
    </row>
    <row r="738" spans="10:10">
      <c r="J738" s="36"/>
    </row>
    <row r="739" spans="10:10">
      <c r="J739" s="36"/>
    </row>
    <row r="740" spans="10:10">
      <c r="J740" s="36"/>
    </row>
    <row r="741" spans="10:10">
      <c r="J741" s="36"/>
    </row>
    <row r="742" spans="10:10">
      <c r="J742" s="36"/>
    </row>
    <row r="743" spans="10:10">
      <c r="J743" s="36"/>
    </row>
    <row r="744" spans="10:10">
      <c r="J744" s="36"/>
    </row>
    <row r="745" spans="10:10">
      <c r="J745" s="36"/>
    </row>
    <row r="746" spans="10:10">
      <c r="J746" s="36"/>
    </row>
    <row r="747" spans="10:10">
      <c r="J747" s="36"/>
    </row>
    <row r="748" spans="10:10">
      <c r="J748" s="36"/>
    </row>
    <row r="749" spans="10:10">
      <c r="J749" s="36"/>
    </row>
    <row r="750" spans="10:10">
      <c r="J750" s="36"/>
    </row>
    <row r="751" spans="10:10">
      <c r="J751" s="36"/>
    </row>
    <row r="752" spans="10:10">
      <c r="J752" s="36"/>
    </row>
    <row r="753" spans="10:10">
      <c r="J753" s="36"/>
    </row>
    <row r="754" spans="10:10">
      <c r="J754" s="36"/>
    </row>
    <row r="755" spans="10:10">
      <c r="J755" s="36"/>
    </row>
    <row r="756" spans="10:10">
      <c r="J756" s="36"/>
    </row>
    <row r="757" spans="10:10">
      <c r="J757" s="36"/>
    </row>
    <row r="758" spans="10:10">
      <c r="J758" s="36"/>
    </row>
    <row r="759" spans="10:10">
      <c r="J759" s="36"/>
    </row>
    <row r="760" spans="10:10">
      <c r="J760" s="36"/>
    </row>
    <row r="761" spans="10:10">
      <c r="J761" s="36"/>
    </row>
    <row r="762" spans="10:10">
      <c r="J762" s="36"/>
    </row>
    <row r="763" spans="10:10">
      <c r="J763" s="36"/>
    </row>
    <row r="764" spans="10:10">
      <c r="J764" s="36"/>
    </row>
    <row r="765" spans="10:10">
      <c r="J765" s="36"/>
    </row>
    <row r="766" spans="10:10">
      <c r="J766" s="36"/>
    </row>
    <row r="767" spans="10:10">
      <c r="J767" s="36"/>
    </row>
    <row r="768" spans="10:10">
      <c r="J768" s="36"/>
    </row>
    <row r="769" spans="10:10">
      <c r="J769" s="36"/>
    </row>
    <row r="770" spans="10:10">
      <c r="J770" s="36"/>
    </row>
    <row r="771" spans="10:10">
      <c r="J771" s="36"/>
    </row>
    <row r="772" spans="10:10">
      <c r="J772" s="36"/>
    </row>
    <row r="773" spans="10:10">
      <c r="J773" s="36"/>
    </row>
    <row r="774" spans="10:10">
      <c r="J774" s="36"/>
    </row>
    <row r="775" spans="10:10">
      <c r="J775" s="36"/>
    </row>
    <row r="776" spans="10:10">
      <c r="J776" s="36"/>
    </row>
    <row r="777" spans="10:10">
      <c r="J777" s="36"/>
    </row>
    <row r="778" spans="10:10">
      <c r="J778" s="36"/>
    </row>
    <row r="779" spans="10:10">
      <c r="J779" s="36"/>
    </row>
    <row r="780" spans="10:10">
      <c r="J780" s="36"/>
    </row>
    <row r="781" spans="10:10">
      <c r="J781" s="36"/>
    </row>
    <row r="782" spans="10:10">
      <c r="J782" s="36"/>
    </row>
    <row r="783" spans="10:10">
      <c r="J783" s="36"/>
    </row>
    <row r="784" spans="10:10">
      <c r="J784" s="36"/>
    </row>
    <row r="785" spans="10:10">
      <c r="J785" s="36"/>
    </row>
    <row r="786" spans="10:10">
      <c r="J786" s="36"/>
    </row>
    <row r="787" spans="10:10">
      <c r="J787" s="36"/>
    </row>
    <row r="788" spans="10:10">
      <c r="J788" s="36"/>
    </row>
    <row r="789" spans="10:10">
      <c r="J789" s="36"/>
    </row>
    <row r="790" spans="10:10">
      <c r="J790" s="36"/>
    </row>
    <row r="791" spans="10:10">
      <c r="J791" s="36"/>
    </row>
    <row r="792" spans="10:10">
      <c r="J792" s="36"/>
    </row>
    <row r="793" spans="10:10">
      <c r="J793" s="36"/>
    </row>
    <row r="794" spans="10:10">
      <c r="J794" s="36"/>
    </row>
    <row r="795" spans="10:10">
      <c r="J795" s="36"/>
    </row>
    <row r="796" spans="10:10">
      <c r="J796" s="36"/>
    </row>
    <row r="797" spans="10:10">
      <c r="J797" s="36"/>
    </row>
    <row r="798" spans="10:10">
      <c r="J798" s="36"/>
    </row>
    <row r="799" spans="10:10">
      <c r="J799" s="36"/>
    </row>
    <row r="800" spans="10:10">
      <c r="J800" s="36"/>
    </row>
    <row r="801" spans="10:10">
      <c r="J801" s="36"/>
    </row>
    <row r="802" spans="10:10">
      <c r="J802" s="36"/>
    </row>
    <row r="803" spans="10:10">
      <c r="J803" s="36"/>
    </row>
    <row r="804" spans="10:10">
      <c r="J804" s="36"/>
    </row>
    <row r="805" spans="10:10">
      <c r="J805" s="36"/>
    </row>
    <row r="806" spans="10:10">
      <c r="J806" s="36"/>
    </row>
    <row r="807" spans="10:10">
      <c r="J807" s="36"/>
    </row>
    <row r="808" spans="10:10">
      <c r="J808" s="36"/>
    </row>
    <row r="809" spans="10:10">
      <c r="J809" s="36"/>
    </row>
    <row r="810" spans="10:10">
      <c r="J810" s="36"/>
    </row>
    <row r="811" spans="10:10">
      <c r="J811" s="36"/>
    </row>
    <row r="812" spans="10:10">
      <c r="J812" s="36"/>
    </row>
    <row r="813" spans="10:10">
      <c r="J813" s="36"/>
    </row>
    <row r="814" spans="10:10">
      <c r="J814" s="36"/>
    </row>
    <row r="815" spans="10:10">
      <c r="J815" s="36"/>
    </row>
    <row r="816" spans="10:10">
      <c r="J816" s="36"/>
    </row>
    <row r="817" spans="10:10">
      <c r="J817" s="36"/>
    </row>
    <row r="818" spans="10:10">
      <c r="J818" s="36"/>
    </row>
    <row r="819" spans="10:10">
      <c r="J819" s="36"/>
    </row>
    <row r="820" spans="10:10">
      <c r="J820" s="36"/>
    </row>
    <row r="821" spans="10:10">
      <c r="J821" s="36"/>
    </row>
    <row r="822" spans="10:10">
      <c r="J822" s="36"/>
    </row>
    <row r="823" spans="10:10">
      <c r="J823" s="36"/>
    </row>
    <row r="824" spans="10:10">
      <c r="J824" s="36"/>
    </row>
    <row r="825" spans="10:10">
      <c r="J825" s="36"/>
    </row>
    <row r="826" spans="10:10">
      <c r="J826" s="36"/>
    </row>
    <row r="827" spans="10:10">
      <c r="J827" s="36"/>
    </row>
    <row r="828" spans="10:10">
      <c r="J828" s="36"/>
    </row>
    <row r="829" spans="10:10">
      <c r="J829" s="36"/>
    </row>
    <row r="830" spans="10:10">
      <c r="J830" s="36"/>
    </row>
    <row r="831" spans="10:10">
      <c r="J831" s="36"/>
    </row>
    <row r="832" spans="10:10">
      <c r="J832" s="36"/>
    </row>
    <row r="833" spans="10:10">
      <c r="J833" s="36"/>
    </row>
    <row r="834" spans="10:10">
      <c r="J834" s="36"/>
    </row>
    <row r="835" spans="10:10">
      <c r="J835" s="36"/>
    </row>
    <row r="836" spans="10:10">
      <c r="J836" s="36"/>
    </row>
    <row r="837" spans="10:10">
      <c r="J837" s="36"/>
    </row>
    <row r="838" spans="10:10">
      <c r="J838" s="36"/>
    </row>
    <row r="839" spans="10:10">
      <c r="J839" s="36"/>
    </row>
    <row r="840" spans="10:10">
      <c r="J840" s="36"/>
    </row>
    <row r="841" spans="10:10">
      <c r="J841" s="36"/>
    </row>
    <row r="842" spans="10:10">
      <c r="J842" s="36"/>
    </row>
    <row r="843" spans="10:10">
      <c r="J843" s="36"/>
    </row>
    <row r="844" spans="10:10">
      <c r="J844" s="36"/>
    </row>
    <row r="845" spans="10:10">
      <c r="J845" s="36"/>
    </row>
    <row r="846" spans="10:10">
      <c r="J846" s="36"/>
    </row>
    <row r="847" spans="10:10">
      <c r="J847" s="36"/>
    </row>
    <row r="848" spans="10:10">
      <c r="J848" s="36"/>
    </row>
    <row r="849" spans="10:10">
      <c r="J849" s="36"/>
    </row>
    <row r="850" spans="10:10">
      <c r="J850" s="36"/>
    </row>
    <row r="851" spans="10:10">
      <c r="J851" s="36"/>
    </row>
    <row r="852" spans="10:10">
      <c r="J852" s="36"/>
    </row>
    <row r="853" spans="10:10">
      <c r="J853" s="36"/>
    </row>
    <row r="854" spans="10:10">
      <c r="J854" s="36"/>
    </row>
    <row r="855" spans="10:10">
      <c r="J855" s="36"/>
    </row>
    <row r="856" spans="10:10">
      <c r="J856" s="36"/>
    </row>
    <row r="857" spans="10:10">
      <c r="J857" s="36"/>
    </row>
    <row r="858" spans="10:10">
      <c r="J858" s="36"/>
    </row>
    <row r="859" spans="10:10">
      <c r="J859" s="36"/>
    </row>
    <row r="860" spans="10:10">
      <c r="J860" s="36"/>
    </row>
    <row r="861" spans="10:10">
      <c r="J861" s="36"/>
    </row>
    <row r="862" spans="10:10">
      <c r="J862" s="36"/>
    </row>
    <row r="863" spans="10:10">
      <c r="J863" s="36"/>
    </row>
    <row r="864" spans="10:10">
      <c r="J864" s="36"/>
    </row>
    <row r="865" spans="10:10">
      <c r="J865" s="36"/>
    </row>
    <row r="866" spans="10:10">
      <c r="J866" s="36"/>
    </row>
    <row r="867" spans="10:10">
      <c r="J867" s="36"/>
    </row>
    <row r="868" spans="10:10">
      <c r="J868" s="36"/>
    </row>
    <row r="869" spans="10:10">
      <c r="J869" s="36"/>
    </row>
    <row r="870" spans="10:10">
      <c r="J870" s="36"/>
    </row>
    <row r="871" spans="10:10">
      <c r="J871" s="36"/>
    </row>
    <row r="872" spans="10:10">
      <c r="J872" s="36"/>
    </row>
    <row r="873" spans="10:10">
      <c r="J873" s="36"/>
    </row>
    <row r="874" spans="10:10">
      <c r="J874" s="36"/>
    </row>
    <row r="875" spans="10:10">
      <c r="J875" s="36"/>
    </row>
    <row r="876" spans="10:10">
      <c r="J876" s="36"/>
    </row>
    <row r="877" spans="10:10">
      <c r="J877" s="36"/>
    </row>
    <row r="878" spans="10:10">
      <c r="J878" s="36"/>
    </row>
    <row r="879" spans="10:10">
      <c r="J879" s="36"/>
    </row>
    <row r="880" spans="10:10">
      <c r="J880" s="36"/>
    </row>
    <row r="881" spans="10:10">
      <c r="J881" s="36"/>
    </row>
    <row r="882" spans="10:10">
      <c r="J882" s="36"/>
    </row>
    <row r="883" spans="10:10">
      <c r="J883" s="36"/>
    </row>
    <row r="884" spans="10:10">
      <c r="J884" s="36"/>
    </row>
    <row r="885" spans="10:10">
      <c r="J885" s="36"/>
    </row>
    <row r="886" spans="10:10">
      <c r="J886" s="36"/>
    </row>
    <row r="887" spans="10:10">
      <c r="J887" s="36"/>
    </row>
    <row r="888" spans="10:10">
      <c r="J888" s="36"/>
    </row>
    <row r="889" spans="10:10">
      <c r="J889" s="36"/>
    </row>
    <row r="890" spans="10:10">
      <c r="J890" s="36"/>
    </row>
    <row r="891" spans="10:10">
      <c r="J891" s="36"/>
    </row>
    <row r="892" spans="10:10">
      <c r="J892" s="36"/>
    </row>
    <row r="893" spans="10:10">
      <c r="J893" s="36"/>
    </row>
    <row r="894" spans="10:10">
      <c r="J894" s="36"/>
    </row>
    <row r="895" spans="10:10">
      <c r="J895" s="36"/>
    </row>
    <row r="896" spans="10:10">
      <c r="J896" s="36"/>
    </row>
    <row r="897" spans="10:10">
      <c r="J897" s="36"/>
    </row>
    <row r="898" spans="10:10">
      <c r="J898" s="36"/>
    </row>
    <row r="899" spans="10:10">
      <c r="J899" s="36"/>
    </row>
    <row r="900" spans="10:10">
      <c r="J900" s="36"/>
    </row>
    <row r="901" spans="10:10">
      <c r="J901" s="36"/>
    </row>
    <row r="902" spans="10:10">
      <c r="J902" s="36"/>
    </row>
    <row r="903" spans="10:10">
      <c r="J903" s="36"/>
    </row>
    <row r="904" spans="10:10">
      <c r="J904" s="36"/>
    </row>
    <row r="905" spans="10:10">
      <c r="J905" s="36"/>
    </row>
    <row r="906" spans="10:10">
      <c r="J906" s="36"/>
    </row>
    <row r="907" spans="10:10">
      <c r="J907" s="36"/>
    </row>
    <row r="908" spans="10:10">
      <c r="J908" s="36"/>
    </row>
    <row r="909" spans="10:10">
      <c r="J909" s="36"/>
    </row>
    <row r="910" spans="10:10">
      <c r="J910" s="36"/>
    </row>
    <row r="911" spans="10:10">
      <c r="J911" s="36"/>
    </row>
    <row r="912" spans="10:10">
      <c r="J912" s="36"/>
    </row>
    <row r="913" spans="10:10">
      <c r="J913" s="36"/>
    </row>
    <row r="914" spans="10:10">
      <c r="J914" s="36"/>
    </row>
    <row r="915" spans="10:10">
      <c r="J915" s="36"/>
    </row>
    <row r="916" spans="10:10">
      <c r="J916" s="36"/>
    </row>
    <row r="917" spans="10:10">
      <c r="J917" s="36"/>
    </row>
    <row r="918" spans="10:10">
      <c r="J918" s="36"/>
    </row>
    <row r="919" spans="10:10">
      <c r="J919" s="36"/>
    </row>
    <row r="920" spans="10:10">
      <c r="J920" s="36"/>
    </row>
    <row r="921" spans="10:10">
      <c r="J921" s="36"/>
    </row>
    <row r="922" spans="10:10">
      <c r="J922" s="36"/>
    </row>
    <row r="923" spans="10:10">
      <c r="J923" s="36"/>
    </row>
    <row r="924" spans="10:10">
      <c r="J924" s="36"/>
    </row>
    <row r="925" spans="10:10">
      <c r="J925" s="36"/>
    </row>
    <row r="926" spans="10:10">
      <c r="J926" s="36"/>
    </row>
    <row r="927" spans="10:10">
      <c r="J927" s="36"/>
    </row>
    <row r="928" spans="10:10">
      <c r="J928" s="36"/>
    </row>
    <row r="929" spans="10:10">
      <c r="J929" s="36"/>
    </row>
    <row r="930" spans="10:10">
      <c r="J930" s="36"/>
    </row>
    <row r="931" spans="10:10">
      <c r="J931" s="36"/>
    </row>
    <row r="932" spans="10:10">
      <c r="J932" s="36"/>
    </row>
    <row r="933" spans="10:10">
      <c r="J933" s="36"/>
    </row>
    <row r="934" spans="10:10">
      <c r="J934" s="36"/>
    </row>
    <row r="935" spans="10:10">
      <c r="J935" s="36"/>
    </row>
    <row r="936" spans="10:10">
      <c r="J936" s="36"/>
    </row>
    <row r="937" spans="10:10">
      <c r="J937" s="36"/>
    </row>
    <row r="938" spans="10:10">
      <c r="J938" s="36"/>
    </row>
    <row r="939" spans="10:10">
      <c r="J939" s="36"/>
    </row>
    <row r="940" spans="10:10">
      <c r="J940" s="36"/>
    </row>
    <row r="941" spans="10:10">
      <c r="J941" s="36"/>
    </row>
    <row r="942" spans="10:10">
      <c r="J942" s="36"/>
    </row>
    <row r="943" spans="10:10">
      <c r="J943" s="36"/>
    </row>
    <row r="944" spans="10:10">
      <c r="J944" s="36"/>
    </row>
    <row r="945" spans="10:10">
      <c r="J945" s="36"/>
    </row>
    <row r="946" spans="10:10">
      <c r="J946" s="36"/>
    </row>
    <row r="947" spans="10:10">
      <c r="J947" s="36"/>
    </row>
    <row r="948" spans="10:10">
      <c r="J948" s="36"/>
    </row>
    <row r="949" spans="10:10">
      <c r="J949" s="36"/>
    </row>
    <row r="950" spans="10:10">
      <c r="J950" s="36"/>
    </row>
    <row r="951" spans="10:10">
      <c r="J951" s="36"/>
    </row>
    <row r="952" spans="10:10">
      <c r="J952" s="36"/>
    </row>
    <row r="953" spans="10:10">
      <c r="J953" s="36"/>
    </row>
    <row r="954" spans="10:10">
      <c r="J954" s="36"/>
    </row>
    <row r="955" spans="10:10">
      <c r="J955" s="36"/>
    </row>
    <row r="956" spans="10:10">
      <c r="J956" s="36"/>
    </row>
    <row r="957" spans="10:10">
      <c r="J957" s="36"/>
    </row>
    <row r="958" spans="10:10">
      <c r="J958" s="36"/>
    </row>
    <row r="959" spans="10:10">
      <c r="J959" s="36"/>
    </row>
    <row r="960" spans="10:10">
      <c r="J960" s="36"/>
    </row>
    <row r="961" spans="10:10">
      <c r="J961" s="36"/>
    </row>
    <row r="962" spans="10:10">
      <c r="J962" s="36"/>
    </row>
    <row r="963" spans="10:10">
      <c r="J963" s="36"/>
    </row>
    <row r="964" spans="10:10">
      <c r="J964" s="36"/>
    </row>
    <row r="965" spans="10:10">
      <c r="J965" s="36"/>
    </row>
    <row r="966" spans="10:10">
      <c r="J966" s="36"/>
    </row>
    <row r="967" spans="10:10">
      <c r="J967" s="36"/>
    </row>
    <row r="968" spans="10:10">
      <c r="J968" s="36"/>
    </row>
    <row r="969" spans="10:10">
      <c r="J969" s="36"/>
    </row>
    <row r="970" spans="10:10">
      <c r="J970" s="36"/>
    </row>
    <row r="971" spans="10:10">
      <c r="J971" s="36"/>
    </row>
    <row r="972" spans="10:10">
      <c r="J972" s="36"/>
    </row>
    <row r="973" spans="10:10">
      <c r="J973" s="36"/>
    </row>
    <row r="974" spans="10:10">
      <c r="J974" s="36"/>
    </row>
    <row r="975" spans="10:10">
      <c r="J975" s="36"/>
    </row>
    <row r="976" spans="10:10">
      <c r="J976" s="36"/>
    </row>
    <row r="977" spans="10:10">
      <c r="J977" s="36"/>
    </row>
    <row r="978" spans="10:10">
      <c r="J978" s="36"/>
    </row>
    <row r="979" spans="10:10">
      <c r="J979" s="36"/>
    </row>
    <row r="980" spans="10:10">
      <c r="J980" s="36"/>
    </row>
    <row r="981" spans="10:10">
      <c r="J981" s="36"/>
    </row>
    <row r="982" spans="10:10">
      <c r="J982" s="36"/>
    </row>
    <row r="983" spans="10:10">
      <c r="J983" s="36"/>
    </row>
    <row r="984" spans="10:10">
      <c r="J984" s="36"/>
    </row>
    <row r="985" spans="10:10">
      <c r="J985" s="36"/>
    </row>
    <row r="986" spans="10:10">
      <c r="J986" s="36"/>
    </row>
    <row r="987" spans="10:10">
      <c r="J987" s="36"/>
    </row>
    <row r="988" spans="10:10">
      <c r="J988" s="36"/>
    </row>
    <row r="989" spans="10:10">
      <c r="J989" s="36"/>
    </row>
    <row r="990" spans="10:10">
      <c r="J990" s="36"/>
    </row>
    <row r="991" spans="10:10">
      <c r="J991" s="36"/>
    </row>
    <row r="992" spans="10:10">
      <c r="J992" s="36"/>
    </row>
    <row r="993" spans="10:10">
      <c r="J993" s="36"/>
    </row>
    <row r="994" spans="10:10">
      <c r="J994" s="36"/>
    </row>
    <row r="995" spans="10:10">
      <c r="J995" s="36"/>
    </row>
    <row r="996" spans="10:10">
      <c r="J996" s="36"/>
    </row>
    <row r="997" spans="10:10">
      <c r="J997" s="36"/>
    </row>
    <row r="998" spans="10:10">
      <c r="J998" s="36"/>
    </row>
    <row r="999" spans="10:10">
      <c r="J999" s="36"/>
    </row>
    <row r="1000" spans="10:10">
      <c r="J1000" s="36"/>
    </row>
    <row r="1001" spans="10:10">
      <c r="J1001" s="36"/>
    </row>
    <row r="1002" spans="10:10">
      <c r="J1002" s="36"/>
    </row>
    <row r="1003" spans="10:10">
      <c r="J1003" s="36"/>
    </row>
    <row r="1004" spans="10:10">
      <c r="J1004" s="36"/>
    </row>
    <row r="1005" spans="10:10">
      <c r="J1005" s="36"/>
    </row>
    <row r="1006" spans="10:10">
      <c r="J1006" s="36"/>
    </row>
    <row r="1007" spans="10:10">
      <c r="J1007" s="36"/>
    </row>
    <row r="1008" spans="10:10">
      <c r="J1008" s="36"/>
    </row>
    <row r="1009" spans="10:10">
      <c r="J1009" s="36"/>
    </row>
    <row r="1010" spans="10:10">
      <c r="J1010" s="36"/>
    </row>
    <row r="1011" spans="10:10">
      <c r="J1011" s="36"/>
    </row>
    <row r="1012" spans="10:10">
      <c r="J1012" s="36"/>
    </row>
  </sheetData>
  <mergeCells count="4">
    <mergeCell ref="B41:K41"/>
    <mergeCell ref="B81:K81"/>
    <mergeCell ref="B144:K144"/>
    <mergeCell ref="B39:L39"/>
  </mergeCells>
  <pageMargins left="0.19685039370078741" right="0.19685039370078741" top="0.35433070866141736" bottom="0.35433070866141736" header="0.31496062992125984" footer="0.31496062992125984"/>
  <pageSetup paperSize="9" scale="78"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dimension ref="A1:R76"/>
  <sheetViews>
    <sheetView tabSelected="1" view="pageBreakPreview" zoomScale="85" zoomScaleSheetLayoutView="85" workbookViewId="0">
      <selection activeCell="R3" sqref="R3"/>
    </sheetView>
  </sheetViews>
  <sheetFormatPr defaultRowHeight="15"/>
  <cols>
    <col min="1" max="1" width="4.140625" style="36" customWidth="1"/>
    <col min="2" max="2" width="24.42578125" style="36" customWidth="1"/>
    <col min="3" max="3" width="14.7109375" style="36" bestFit="1" customWidth="1"/>
    <col min="4" max="4" width="12.42578125" style="36" customWidth="1"/>
    <col min="5" max="5" width="5.85546875" style="36" customWidth="1"/>
    <col min="6" max="6" width="14.140625" style="36" customWidth="1"/>
    <col min="7" max="7" width="7.42578125" style="193" customWidth="1"/>
    <col min="8" max="8" width="7.28515625" style="36" customWidth="1"/>
    <col min="9" max="9" width="6.5703125" style="36" customWidth="1"/>
    <col min="10" max="10" width="8.140625" style="36" customWidth="1"/>
    <col min="11" max="11" width="15.85546875" style="36" customWidth="1"/>
    <col min="12" max="12" width="0.140625" style="36" customWidth="1"/>
    <col min="13" max="13" width="16.28515625" style="36" hidden="1" customWidth="1"/>
    <col min="14" max="16" width="9.140625" style="36" hidden="1" customWidth="1"/>
    <col min="17" max="17" width="0" style="36" hidden="1" customWidth="1"/>
    <col min="18" max="18" width="9.140625" style="37"/>
    <col min="19" max="16384" width="9.140625" style="36"/>
  </cols>
  <sheetData>
    <row r="1" spans="1:18" ht="23.25" customHeight="1"/>
    <row r="2" spans="1:18">
      <c r="A2" s="35"/>
      <c r="B2" s="126" t="s">
        <v>254</v>
      </c>
      <c r="C2" s="127"/>
      <c r="D2" s="35"/>
      <c r="E2" s="35"/>
      <c r="F2" s="35"/>
      <c r="H2" s="35"/>
      <c r="I2" s="35"/>
      <c r="J2" s="35"/>
      <c r="K2" s="35"/>
      <c r="L2" s="35"/>
    </row>
    <row r="3" spans="1:18" ht="110.25">
      <c r="A3" s="67"/>
      <c r="B3" s="23" t="s">
        <v>63</v>
      </c>
      <c r="C3" s="23"/>
      <c r="D3" s="23" t="s">
        <v>64</v>
      </c>
      <c r="E3" s="128" t="s">
        <v>65</v>
      </c>
      <c r="F3" s="128"/>
      <c r="G3" s="203" t="s">
        <v>221</v>
      </c>
      <c r="H3" s="23" t="s">
        <v>141</v>
      </c>
      <c r="I3" s="23" t="s">
        <v>150</v>
      </c>
      <c r="J3" s="128" t="s">
        <v>151</v>
      </c>
      <c r="K3" s="129" t="s">
        <v>152</v>
      </c>
      <c r="L3" s="23" t="s">
        <v>153</v>
      </c>
      <c r="M3" s="8"/>
    </row>
    <row r="4" spans="1:18" ht="56.25">
      <c r="A4" s="45">
        <v>1</v>
      </c>
      <c r="B4" s="130" t="s">
        <v>154</v>
      </c>
      <c r="C4" s="130" t="s">
        <v>71</v>
      </c>
      <c r="D4" s="131" t="s">
        <v>77</v>
      </c>
      <c r="E4" s="132">
        <v>5400</v>
      </c>
      <c r="F4" s="132" t="s">
        <v>81</v>
      </c>
      <c r="G4" s="204">
        <v>10</v>
      </c>
      <c r="H4" s="133">
        <v>18</v>
      </c>
      <c r="I4" s="130">
        <v>6</v>
      </c>
      <c r="J4" s="134">
        <f>H4-I4</f>
        <v>12</v>
      </c>
      <c r="K4" s="135" t="s">
        <v>232</v>
      </c>
      <c r="L4" s="45" t="s">
        <v>155</v>
      </c>
      <c r="M4" s="8"/>
      <c r="O4" s="36" t="s">
        <v>156</v>
      </c>
    </row>
    <row r="5" spans="1:18">
      <c r="A5" s="45">
        <v>2</v>
      </c>
      <c r="B5" s="131" t="s">
        <v>157</v>
      </c>
      <c r="C5" s="131" t="s">
        <v>71</v>
      </c>
      <c r="D5" s="131" t="s">
        <v>158</v>
      </c>
      <c r="E5" s="132">
        <v>4800</v>
      </c>
      <c r="F5" s="132" t="s">
        <v>78</v>
      </c>
      <c r="G5" s="204">
        <v>8</v>
      </c>
      <c r="H5" s="130">
        <v>3</v>
      </c>
      <c r="I5" s="130">
        <v>2</v>
      </c>
      <c r="J5" s="134">
        <f>H5-I5</f>
        <v>1</v>
      </c>
      <c r="K5" s="135"/>
      <c r="L5" s="45"/>
      <c r="M5" s="8"/>
      <c r="N5" s="36" t="s">
        <v>159</v>
      </c>
      <c r="O5" s="36" t="s">
        <v>160</v>
      </c>
    </row>
    <row r="6" spans="1:18">
      <c r="A6" s="45">
        <v>3</v>
      </c>
      <c r="B6" s="131" t="s">
        <v>161</v>
      </c>
      <c r="C6" s="131" t="s">
        <v>71</v>
      </c>
      <c r="D6" s="131" t="s">
        <v>158</v>
      </c>
      <c r="E6" s="132">
        <v>4600</v>
      </c>
      <c r="F6" s="132" t="s">
        <v>78</v>
      </c>
      <c r="G6" s="204">
        <v>7</v>
      </c>
      <c r="H6" s="130">
        <v>1</v>
      </c>
      <c r="I6" s="130">
        <v>1</v>
      </c>
      <c r="J6" s="134">
        <f t="shared" ref="J6:J16" si="0">H6-I6</f>
        <v>0</v>
      </c>
      <c r="K6" s="135"/>
      <c r="L6" s="45"/>
      <c r="M6" s="8"/>
      <c r="N6" s="36" t="s">
        <v>159</v>
      </c>
      <c r="O6" s="36" t="s">
        <v>160</v>
      </c>
    </row>
    <row r="7" spans="1:18">
      <c r="A7" s="45">
        <v>4</v>
      </c>
      <c r="B7" s="131" t="s">
        <v>163</v>
      </c>
      <c r="C7" s="131" t="s">
        <v>71</v>
      </c>
      <c r="D7" s="131" t="s">
        <v>158</v>
      </c>
      <c r="E7" s="132">
        <v>4600</v>
      </c>
      <c r="F7" s="132" t="s">
        <v>88</v>
      </c>
      <c r="G7" s="204">
        <v>7</v>
      </c>
      <c r="H7" s="133">
        <v>1</v>
      </c>
      <c r="I7" s="130">
        <v>0</v>
      </c>
      <c r="J7" s="134">
        <f t="shared" si="0"/>
        <v>1</v>
      </c>
      <c r="K7" s="135" t="s">
        <v>164</v>
      </c>
      <c r="L7" s="45" t="s">
        <v>155</v>
      </c>
      <c r="M7" s="8"/>
      <c r="O7" s="36" t="s">
        <v>247</v>
      </c>
      <c r="P7" s="36">
        <v>1</v>
      </c>
    </row>
    <row r="8" spans="1:18">
      <c r="A8" s="45">
        <v>5</v>
      </c>
      <c r="B8" s="142" t="s">
        <v>165</v>
      </c>
      <c r="C8" s="131" t="s">
        <v>71</v>
      </c>
      <c r="D8" s="131" t="s">
        <v>158</v>
      </c>
      <c r="E8" s="132">
        <v>4600</v>
      </c>
      <c r="F8" s="132" t="s">
        <v>88</v>
      </c>
      <c r="G8" s="204">
        <v>7</v>
      </c>
      <c r="H8" s="130">
        <v>1</v>
      </c>
      <c r="I8" s="130">
        <v>0</v>
      </c>
      <c r="J8" s="134">
        <f t="shared" si="0"/>
        <v>1</v>
      </c>
      <c r="K8" s="135" t="s">
        <v>166</v>
      </c>
      <c r="L8" s="45" t="s">
        <v>155</v>
      </c>
      <c r="M8" s="8"/>
      <c r="O8" s="36" t="s">
        <v>247</v>
      </c>
      <c r="P8" s="36">
        <v>1</v>
      </c>
    </row>
    <row r="9" spans="1:18">
      <c r="A9" s="45">
        <v>6</v>
      </c>
      <c r="B9" s="143" t="s">
        <v>167</v>
      </c>
      <c r="C9" s="131" t="s">
        <v>71</v>
      </c>
      <c r="D9" s="131" t="s">
        <v>158</v>
      </c>
      <c r="E9" s="144">
        <v>4600</v>
      </c>
      <c r="F9" s="132" t="s">
        <v>88</v>
      </c>
      <c r="G9" s="204">
        <v>7</v>
      </c>
      <c r="H9" s="130">
        <v>1</v>
      </c>
      <c r="I9" s="130">
        <v>1</v>
      </c>
      <c r="J9" s="134">
        <f t="shared" si="0"/>
        <v>0</v>
      </c>
      <c r="K9" s="135"/>
      <c r="L9" s="45"/>
      <c r="M9" s="8"/>
      <c r="O9" s="36" t="s">
        <v>247</v>
      </c>
    </row>
    <row r="10" spans="1:18">
      <c r="A10" s="45">
        <v>7</v>
      </c>
      <c r="B10" s="142" t="s">
        <v>168</v>
      </c>
      <c r="C10" s="131" t="s">
        <v>71</v>
      </c>
      <c r="D10" s="131" t="s">
        <v>158</v>
      </c>
      <c r="E10" s="144">
        <v>4600</v>
      </c>
      <c r="F10" s="132" t="s">
        <v>88</v>
      </c>
      <c r="G10" s="204">
        <v>7</v>
      </c>
      <c r="H10" s="133">
        <v>1</v>
      </c>
      <c r="I10" s="133">
        <v>0</v>
      </c>
      <c r="J10" s="134">
        <f t="shared" si="0"/>
        <v>1</v>
      </c>
      <c r="K10" s="135" t="s">
        <v>169</v>
      </c>
      <c r="L10" s="45"/>
      <c r="M10" s="8"/>
      <c r="O10" s="36" t="s">
        <v>247</v>
      </c>
      <c r="P10" s="141">
        <v>1</v>
      </c>
    </row>
    <row r="11" spans="1:18" s="141" customFormat="1">
      <c r="A11" s="45">
        <v>8</v>
      </c>
      <c r="B11" s="136" t="s">
        <v>170</v>
      </c>
      <c r="C11" s="136" t="s">
        <v>71</v>
      </c>
      <c r="D11" s="136" t="s">
        <v>158</v>
      </c>
      <c r="E11" s="137">
        <v>4600</v>
      </c>
      <c r="F11" s="137" t="s">
        <v>78</v>
      </c>
      <c r="G11" s="205">
        <v>7</v>
      </c>
      <c r="H11" s="138">
        <v>4</v>
      </c>
      <c r="I11" s="138">
        <v>4</v>
      </c>
      <c r="J11" s="139">
        <f t="shared" si="0"/>
        <v>0</v>
      </c>
      <c r="K11" s="135" t="s">
        <v>171</v>
      </c>
      <c r="L11" s="45" t="s">
        <v>155</v>
      </c>
      <c r="M11" s="140"/>
      <c r="N11" s="36" t="s">
        <v>159</v>
      </c>
      <c r="O11" s="141" t="s">
        <v>160</v>
      </c>
      <c r="P11" s="141">
        <v>1</v>
      </c>
      <c r="R11" s="145"/>
    </row>
    <row r="12" spans="1:18" s="141" customFormat="1" ht="22.5">
      <c r="A12" s="45">
        <v>9</v>
      </c>
      <c r="B12" s="136" t="s">
        <v>172</v>
      </c>
      <c r="C12" s="136" t="s">
        <v>71</v>
      </c>
      <c r="D12" s="136" t="s">
        <v>158</v>
      </c>
      <c r="E12" s="137">
        <v>4600</v>
      </c>
      <c r="F12" s="137" t="s">
        <v>88</v>
      </c>
      <c r="G12" s="205">
        <v>7</v>
      </c>
      <c r="H12" s="138">
        <v>4</v>
      </c>
      <c r="I12" s="138">
        <v>3</v>
      </c>
      <c r="J12" s="139">
        <f t="shared" si="0"/>
        <v>1</v>
      </c>
      <c r="K12" s="135" t="s">
        <v>173</v>
      </c>
      <c r="L12" s="45" t="s">
        <v>155</v>
      </c>
      <c r="M12" s="140"/>
      <c r="O12" s="36" t="s">
        <v>247</v>
      </c>
      <c r="P12" s="141">
        <v>2</v>
      </c>
      <c r="R12" s="145"/>
    </row>
    <row r="13" spans="1:18">
      <c r="A13" s="45">
        <v>10</v>
      </c>
      <c r="B13" s="131" t="s">
        <v>174</v>
      </c>
      <c r="C13" s="131" t="s">
        <v>94</v>
      </c>
      <c r="D13" s="131" t="s">
        <v>158</v>
      </c>
      <c r="E13" s="132">
        <v>4600</v>
      </c>
      <c r="F13" s="132" t="s">
        <v>78</v>
      </c>
      <c r="G13" s="204">
        <v>7</v>
      </c>
      <c r="H13" s="130">
        <v>1</v>
      </c>
      <c r="I13" s="130">
        <v>1</v>
      </c>
      <c r="J13" s="134">
        <f t="shared" si="0"/>
        <v>0</v>
      </c>
      <c r="K13" s="135" t="s">
        <v>105</v>
      </c>
      <c r="L13" s="45" t="s">
        <v>155</v>
      </c>
      <c r="M13" s="8"/>
      <c r="N13" s="36" t="s">
        <v>159</v>
      </c>
      <c r="O13" s="141" t="s">
        <v>160</v>
      </c>
      <c r="R13" s="145"/>
    </row>
    <row r="14" spans="1:18" ht="22.5">
      <c r="A14" s="45">
        <v>11</v>
      </c>
      <c r="B14" s="131" t="s">
        <v>174</v>
      </c>
      <c r="C14" s="131" t="s">
        <v>71</v>
      </c>
      <c r="D14" s="131" t="s">
        <v>158</v>
      </c>
      <c r="E14" s="132">
        <v>4200</v>
      </c>
      <c r="F14" s="132" t="s">
        <v>78</v>
      </c>
      <c r="G14" s="204">
        <v>6</v>
      </c>
      <c r="H14" s="130">
        <v>11</v>
      </c>
      <c r="I14" s="130">
        <v>7</v>
      </c>
      <c r="J14" s="134">
        <f t="shared" si="0"/>
        <v>4</v>
      </c>
      <c r="K14" s="135" t="s">
        <v>175</v>
      </c>
      <c r="L14" s="45" t="s">
        <v>176</v>
      </c>
      <c r="M14" s="8"/>
      <c r="N14" s="36" t="s">
        <v>159</v>
      </c>
      <c r="O14" s="141" t="s">
        <v>160</v>
      </c>
      <c r="R14" s="146"/>
    </row>
    <row r="15" spans="1:18" ht="45">
      <c r="A15" s="45">
        <v>12</v>
      </c>
      <c r="B15" s="131" t="s">
        <v>217</v>
      </c>
      <c r="C15" s="131" t="s">
        <v>71</v>
      </c>
      <c r="D15" s="131" t="s">
        <v>158</v>
      </c>
      <c r="E15" s="132">
        <v>4600</v>
      </c>
      <c r="F15" s="132" t="s">
        <v>78</v>
      </c>
      <c r="G15" s="204">
        <v>7</v>
      </c>
      <c r="H15" s="130">
        <v>1</v>
      </c>
      <c r="I15" s="130">
        <v>1</v>
      </c>
      <c r="J15" s="134">
        <f t="shared" si="0"/>
        <v>0</v>
      </c>
      <c r="K15" s="135" t="s">
        <v>177</v>
      </c>
      <c r="L15" s="45"/>
      <c r="M15" s="8"/>
      <c r="O15" s="141" t="s">
        <v>160</v>
      </c>
      <c r="R15" s="145"/>
    </row>
    <row r="16" spans="1:18">
      <c r="A16" s="45">
        <v>13</v>
      </c>
      <c r="B16" s="45" t="s">
        <v>178</v>
      </c>
      <c r="C16" s="45"/>
      <c r="D16" s="131" t="s">
        <v>158</v>
      </c>
      <c r="E16" s="132">
        <v>4600</v>
      </c>
      <c r="F16" s="147" t="s">
        <v>179</v>
      </c>
      <c r="G16" s="206">
        <v>7</v>
      </c>
      <c r="H16" s="45">
        <v>1</v>
      </c>
      <c r="I16" s="45">
        <v>1</v>
      </c>
      <c r="J16" s="134">
        <f t="shared" si="0"/>
        <v>0</v>
      </c>
      <c r="K16" s="148" t="s">
        <v>180</v>
      </c>
      <c r="L16" s="149"/>
      <c r="M16" s="37"/>
      <c r="O16" s="141" t="s">
        <v>162</v>
      </c>
      <c r="R16" s="145"/>
    </row>
    <row r="17" spans="1:18">
      <c r="A17" s="45">
        <v>14</v>
      </c>
      <c r="B17" s="53" t="s">
        <v>181</v>
      </c>
      <c r="C17" s="50" t="s">
        <v>94</v>
      </c>
      <c r="D17" s="47" t="s">
        <v>158</v>
      </c>
      <c r="E17" s="47">
        <v>4200</v>
      </c>
      <c r="F17" s="53" t="s">
        <v>78</v>
      </c>
      <c r="G17" s="38">
        <v>6</v>
      </c>
      <c r="H17" s="48">
        <v>1</v>
      </c>
      <c r="I17" s="48">
        <v>1</v>
      </c>
      <c r="J17" s="49">
        <f t="shared" ref="J17" si="1">IF(H17-I17&gt;0,H17-I17,0)</f>
        <v>0</v>
      </c>
      <c r="K17" s="49">
        <f t="shared" ref="K17" si="2">IF((I17-H17)&gt;0,I17-H17,0)</f>
        <v>0</v>
      </c>
      <c r="L17" s="45" t="s">
        <v>105</v>
      </c>
      <c r="O17" s="141" t="s">
        <v>160</v>
      </c>
      <c r="R17" s="145"/>
    </row>
    <row r="18" spans="1:18" ht="43.5" customHeight="1">
      <c r="A18" s="45">
        <v>15</v>
      </c>
      <c r="B18" t="s">
        <v>174</v>
      </c>
      <c r="C18" s="240"/>
      <c r="D18" s="47" t="s">
        <v>158</v>
      </c>
      <c r="E18" s="150">
        <v>4800</v>
      </c>
      <c r="F18" s="151" t="s">
        <v>78</v>
      </c>
      <c r="G18" s="207">
        <v>8</v>
      </c>
      <c r="H18" s="48">
        <v>2</v>
      </c>
      <c r="I18" s="48">
        <v>0</v>
      </c>
      <c r="J18" s="49">
        <f t="shared" ref="J18:J19" si="3">H18-I18</f>
        <v>2</v>
      </c>
      <c r="K18" s="152"/>
      <c r="L18" s="149"/>
      <c r="O18" s="141" t="s">
        <v>160</v>
      </c>
      <c r="R18" s="145"/>
    </row>
    <row r="19" spans="1:18" ht="46.5" customHeight="1">
      <c r="A19" s="45">
        <v>16</v>
      </c>
      <c r="B19" t="s">
        <v>183</v>
      </c>
      <c r="C19" s="241"/>
      <c r="D19" s="47" t="s">
        <v>158</v>
      </c>
      <c r="E19" s="150">
        <v>4200</v>
      </c>
      <c r="F19" s="151" t="s">
        <v>78</v>
      </c>
      <c r="G19" s="207">
        <v>6</v>
      </c>
      <c r="H19" s="48">
        <v>2</v>
      </c>
      <c r="I19" s="48">
        <v>0</v>
      </c>
      <c r="J19" s="49">
        <f t="shared" si="3"/>
        <v>2</v>
      </c>
      <c r="K19" s="152"/>
      <c r="L19" s="149"/>
      <c r="O19" s="141" t="s">
        <v>160</v>
      </c>
      <c r="R19" s="145"/>
    </row>
    <row r="20" spans="1:18" ht="26.25" customHeight="1">
      <c r="A20" s="45"/>
      <c r="B20" s="45" t="s">
        <v>42</v>
      </c>
      <c r="C20" s="45"/>
      <c r="D20" s="45"/>
      <c r="E20" s="147"/>
      <c r="F20" s="147"/>
      <c r="G20" s="206"/>
      <c r="H20" s="45">
        <f>SUM(H4:H19)</f>
        <v>53</v>
      </c>
      <c r="I20" s="45">
        <f>SUM(I4:I19)</f>
        <v>28</v>
      </c>
      <c r="J20" s="45">
        <f>SUM(J4:J19)</f>
        <v>25</v>
      </c>
      <c r="K20" s="149"/>
      <c r="L20" s="149"/>
      <c r="O20" s="141" t="s">
        <v>160</v>
      </c>
      <c r="R20" s="146"/>
    </row>
    <row r="21" spans="1:18">
      <c r="A21" s="242" t="s">
        <v>249</v>
      </c>
      <c r="B21" s="243"/>
      <c r="C21" s="243"/>
      <c r="D21" s="243"/>
      <c r="E21" s="243"/>
      <c r="F21" s="243"/>
      <c r="G21" s="243"/>
      <c r="H21" s="243"/>
      <c r="I21" s="243"/>
      <c r="J21" s="243"/>
      <c r="K21" s="243"/>
      <c r="L21" s="35"/>
      <c r="R21" s="146"/>
    </row>
    <row r="22" spans="1:18">
      <c r="A22" s="244"/>
      <c r="B22" s="244"/>
      <c r="C22" s="244"/>
      <c r="D22" s="244"/>
      <c r="E22" s="244"/>
      <c r="F22" s="244"/>
      <c r="G22" s="244"/>
      <c r="H22" s="244"/>
      <c r="I22" s="244"/>
      <c r="J22" s="244"/>
      <c r="K22" s="244"/>
      <c r="L22" s="35"/>
      <c r="R22" s="146"/>
    </row>
    <row r="23" spans="1:18" ht="225.75" customHeight="1">
      <c r="A23" s="244"/>
      <c r="B23" s="244"/>
      <c r="C23" s="244"/>
      <c r="D23" s="244"/>
      <c r="E23" s="244"/>
      <c r="F23" s="244"/>
      <c r="G23" s="244"/>
      <c r="H23" s="244"/>
      <c r="I23" s="244"/>
      <c r="J23" s="244"/>
      <c r="K23" s="244"/>
      <c r="L23" s="35"/>
      <c r="R23" s="145"/>
    </row>
    <row r="24" spans="1:18">
      <c r="A24" s="95" t="s">
        <v>130</v>
      </c>
      <c r="B24" s="95" t="s">
        <v>131</v>
      </c>
      <c r="C24" s="95"/>
      <c r="D24" s="95" t="s">
        <v>132</v>
      </c>
      <c r="E24" s="95"/>
      <c r="F24" s="95" t="s">
        <v>133</v>
      </c>
      <c r="G24" s="185"/>
      <c r="H24" s="95"/>
      <c r="I24" s="95"/>
      <c r="J24" s="95" t="s">
        <v>134</v>
      </c>
      <c r="K24" s="95"/>
      <c r="L24" s="95"/>
      <c r="R24" s="146"/>
    </row>
    <row r="25" spans="1:18">
      <c r="R25" s="146"/>
    </row>
    <row r="26" spans="1:18">
      <c r="R26" s="153"/>
    </row>
    <row r="27" spans="1:18">
      <c r="R27" s="146"/>
    </row>
    <row r="28" spans="1:18">
      <c r="R28" s="145"/>
    </row>
    <row r="29" spans="1:18">
      <c r="R29" s="146"/>
    </row>
    <row r="30" spans="1:18">
      <c r="R30" s="154"/>
    </row>
    <row r="31" spans="1:18">
      <c r="R31" s="146"/>
    </row>
    <row r="32" spans="1:18">
      <c r="R32" s="146"/>
    </row>
    <row r="33" spans="18:18">
      <c r="R33" s="146"/>
    </row>
    <row r="34" spans="18:18">
      <c r="R34" s="146"/>
    </row>
    <row r="35" spans="18:18">
      <c r="R35" s="146"/>
    </row>
    <row r="36" spans="18:18">
      <c r="R36" s="146"/>
    </row>
    <row r="37" spans="18:18">
      <c r="R37" s="145"/>
    </row>
    <row r="38" spans="18:18">
      <c r="R38" s="145"/>
    </row>
    <row r="39" spans="18:18">
      <c r="R39" s="145"/>
    </row>
    <row r="40" spans="18:18">
      <c r="R40" s="145"/>
    </row>
    <row r="41" spans="18:18">
      <c r="R41" s="78"/>
    </row>
    <row r="50" spans="2:8">
      <c r="B50" s="96"/>
      <c r="C50" s="96"/>
      <c r="D50" s="96"/>
      <c r="E50" s="96"/>
      <c r="F50" s="96"/>
      <c r="G50" s="208"/>
      <c r="H50" s="96"/>
    </row>
    <row r="51" spans="2:8" ht="15.75">
      <c r="B51" s="155"/>
      <c r="C51" s="155"/>
      <c r="D51" s="155"/>
      <c r="E51" s="155"/>
      <c r="F51" s="155"/>
      <c r="G51" s="209"/>
      <c r="H51" s="155"/>
    </row>
    <row r="52" spans="2:8">
      <c r="B52" s="102"/>
      <c r="C52" s="102"/>
      <c r="D52" s="102"/>
      <c r="E52" s="102"/>
      <c r="F52" s="102"/>
      <c r="G52" s="198"/>
      <c r="H52" s="103"/>
    </row>
    <row r="53" spans="2:8">
      <c r="B53" s="109"/>
      <c r="C53" s="109"/>
      <c r="D53" s="110"/>
      <c r="E53" s="110"/>
      <c r="F53" s="109"/>
      <c r="G53" s="200"/>
      <c r="H53" s="89"/>
    </row>
    <row r="54" spans="2:8">
      <c r="B54" s="106"/>
      <c r="C54" s="106"/>
      <c r="D54" s="106"/>
      <c r="E54" s="106"/>
      <c r="F54" s="106"/>
      <c r="G54" s="200"/>
      <c r="H54" s="89"/>
    </row>
    <row r="55" spans="2:8">
      <c r="B55" s="106"/>
      <c r="C55" s="106"/>
      <c r="D55" s="106"/>
      <c r="E55" s="106"/>
      <c r="F55" s="106"/>
      <c r="G55" s="200"/>
      <c r="H55" s="89"/>
    </row>
    <row r="56" spans="2:8">
      <c r="B56" s="106"/>
      <c r="C56" s="106"/>
      <c r="D56" s="106"/>
      <c r="E56" s="106"/>
      <c r="F56" s="106"/>
      <c r="G56" s="200"/>
      <c r="H56" s="89"/>
    </row>
    <row r="57" spans="2:8">
      <c r="B57" s="111"/>
      <c r="C57" s="106"/>
      <c r="D57" s="110"/>
      <c r="E57" s="110"/>
      <c r="F57" s="106"/>
      <c r="G57" s="200"/>
      <c r="H57" s="107"/>
    </row>
    <row r="58" spans="2:8">
      <c r="B58" s="111"/>
      <c r="C58" s="106"/>
      <c r="D58" s="98"/>
      <c r="E58" s="98"/>
      <c r="F58" s="111"/>
      <c r="G58" s="100"/>
      <c r="H58" s="108"/>
    </row>
    <row r="59" spans="2:8">
      <c r="B59" s="111"/>
      <c r="C59" s="106"/>
      <c r="D59" s="98"/>
      <c r="E59" s="98"/>
      <c r="F59" s="111"/>
      <c r="G59" s="100"/>
      <c r="H59" s="108"/>
    </row>
    <row r="60" spans="2:8">
      <c r="B60" s="111"/>
      <c r="C60" s="106"/>
      <c r="D60" s="106"/>
      <c r="E60" s="106"/>
      <c r="F60" s="111"/>
      <c r="G60" s="100"/>
      <c r="H60" s="108"/>
    </row>
    <row r="61" spans="2:8">
      <c r="B61" s="105"/>
      <c r="C61" s="106"/>
      <c r="D61" s="110"/>
      <c r="E61" s="110"/>
      <c r="F61" s="105"/>
      <c r="G61" s="199"/>
      <c r="H61" s="107"/>
    </row>
    <row r="62" spans="2:8">
      <c r="B62" s="109"/>
      <c r="C62" s="106"/>
      <c r="D62" s="110"/>
      <c r="E62" s="110"/>
      <c r="F62" s="109"/>
      <c r="G62" s="200"/>
      <c r="H62" s="89"/>
    </row>
    <row r="63" spans="2:8">
      <c r="B63" s="106"/>
      <c r="C63" s="106"/>
      <c r="D63" s="106"/>
      <c r="E63" s="106"/>
      <c r="F63" s="106"/>
      <c r="G63" s="200"/>
      <c r="H63" s="89"/>
    </row>
    <row r="64" spans="2:8">
      <c r="B64" s="106"/>
      <c r="C64" s="106"/>
      <c r="D64" s="106"/>
      <c r="E64" s="106"/>
      <c r="F64" s="106"/>
      <c r="G64" s="200"/>
      <c r="H64" s="89"/>
    </row>
    <row r="65" spans="2:8">
      <c r="B65" s="106"/>
      <c r="C65" s="106"/>
      <c r="D65" s="106"/>
      <c r="E65" s="106"/>
      <c r="F65" s="106"/>
      <c r="G65" s="200"/>
      <c r="H65" s="89"/>
    </row>
    <row r="66" spans="2:8">
      <c r="B66" s="106"/>
      <c r="C66" s="106"/>
      <c r="D66" s="106"/>
      <c r="E66" s="106"/>
      <c r="F66" s="106"/>
      <c r="G66" s="200"/>
      <c r="H66" s="89"/>
    </row>
    <row r="67" spans="2:8">
      <c r="B67" s="106"/>
      <c r="C67" s="106"/>
      <c r="D67" s="106"/>
      <c r="E67" s="106"/>
      <c r="F67" s="106"/>
      <c r="G67" s="200"/>
      <c r="H67" s="89"/>
    </row>
    <row r="68" spans="2:8">
      <c r="B68" s="105"/>
      <c r="C68" s="106"/>
      <c r="D68" s="106"/>
      <c r="E68" s="106"/>
      <c r="F68" s="105"/>
      <c r="G68" s="199"/>
      <c r="H68" s="107"/>
    </row>
    <row r="69" spans="2:8">
      <c r="B69" s="109"/>
      <c r="C69" s="106"/>
      <c r="D69" s="106"/>
      <c r="E69" s="110"/>
      <c r="F69" s="106"/>
      <c r="G69" s="200"/>
      <c r="H69" s="89"/>
    </row>
    <row r="70" spans="2:8">
      <c r="B70" s="99"/>
      <c r="C70" s="106"/>
      <c r="D70" s="110"/>
      <c r="E70" s="117"/>
      <c r="F70" s="99"/>
      <c r="G70" s="202"/>
      <c r="H70" s="107"/>
    </row>
    <row r="71" spans="2:8">
      <c r="B71" s="109"/>
      <c r="C71" s="109"/>
      <c r="D71" s="106"/>
      <c r="E71" s="106"/>
      <c r="F71" s="109"/>
      <c r="G71" s="200"/>
      <c r="H71" s="107"/>
    </row>
    <row r="72" spans="2:8">
      <c r="B72" s="118"/>
      <c r="C72" s="109"/>
      <c r="D72" s="119"/>
      <c r="E72" s="120"/>
      <c r="F72" s="102"/>
      <c r="G72" s="198"/>
      <c r="H72" s="121"/>
    </row>
    <row r="73" spans="2:8">
      <c r="B73" s="123"/>
      <c r="C73" s="109"/>
      <c r="D73" s="119"/>
      <c r="E73" s="120"/>
      <c r="F73" s="102"/>
      <c r="G73" s="198"/>
      <c r="H73" s="121"/>
    </row>
    <row r="74" spans="2:8">
      <c r="B74" s="111"/>
      <c r="C74" s="109"/>
      <c r="D74" s="110"/>
      <c r="E74" s="117"/>
      <c r="F74" s="102"/>
      <c r="G74" s="198"/>
      <c r="H74" s="107"/>
    </row>
    <row r="75" spans="2:8">
      <c r="B75" s="111"/>
      <c r="C75" s="109"/>
      <c r="D75" s="110"/>
      <c r="E75" s="117"/>
      <c r="F75" s="111"/>
      <c r="G75" s="100"/>
      <c r="H75" s="107"/>
    </row>
    <row r="76" spans="2:8">
      <c r="B76" s="37"/>
      <c r="C76" s="37"/>
      <c r="D76" s="37"/>
      <c r="E76" s="37"/>
      <c r="F76" s="37"/>
      <c r="G76" s="185"/>
      <c r="H76" s="37"/>
    </row>
  </sheetData>
  <mergeCells count="2">
    <mergeCell ref="C18:C19"/>
    <mergeCell ref="A21:K23"/>
  </mergeCells>
  <pageMargins left="0.51181102362204722" right="0.51181102362204722" top="0.15748031496062992" bottom="0.15748031496062992" header="0.31496062992125984" footer="0.31496062992125984"/>
  <pageSetup paperSize="9" scale="76"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GR.A.Medical</vt:lpstr>
      <vt:lpstr>GR.A NON MED.</vt:lpstr>
      <vt:lpstr>GR.B. GAZ</vt:lpstr>
      <vt:lpstr>'GR.B. GAZ'!Print_Area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ADMIN-SJH</cp:lastModifiedBy>
  <cp:lastPrinted>2019-10-23T08:52:08Z</cp:lastPrinted>
  <dcterms:created xsi:type="dcterms:W3CDTF">2017-05-17T09:10:14Z</dcterms:created>
  <dcterms:modified xsi:type="dcterms:W3CDTF">2019-11-05T05:03:51Z</dcterms:modified>
</cp:coreProperties>
</file>